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defaultThemeVersion="124226"/>
  <mc:AlternateContent xmlns:mc="http://schemas.openxmlformats.org/markup-compatibility/2006">
    <mc:Choice Requires="x15">
      <x15ac:absPath xmlns:x15ac="http://schemas.microsoft.com/office/spreadsheetml/2010/11/ac" url="S:\IR Web Data Book\Students\Student Profile by College\"/>
    </mc:Choice>
  </mc:AlternateContent>
  <xr:revisionPtr revIDLastSave="0" documentId="13_ncr:1_{62448829-1367-4D81-9FD0-977FB9C449A2}" xr6:coauthVersionLast="36" xr6:coauthVersionMax="36" xr10:uidLastSave="{00000000-0000-0000-0000-000000000000}"/>
  <bookViews>
    <workbookView xWindow="0" yWindow="2220" windowWidth="15360" windowHeight="8130" xr2:uid="{00000000-000D-0000-FFFF-FFFF00000000}"/>
  </bookViews>
  <sheets>
    <sheet name="CBM" sheetId="6" r:id="rId1"/>
    <sheet name="EHS" sheetId="7" r:id="rId2"/>
    <sheet name="LAS" sheetId="8" r:id="rId3"/>
    <sheet name="PAA" sheetId="11" r:id="rId4"/>
    <sheet name="VCAA" sheetId="10" r:id="rId5"/>
    <sheet name="Total" sheetId="12" r:id="rId6"/>
  </sheets>
  <definedNames>
    <definedName name="_xlnm.Print_Area" localSheetId="0">CBM!$A$2:$I$61</definedName>
    <definedName name="_xlnm.Print_Area" localSheetId="1">EHS!$A$2:$I$61</definedName>
    <definedName name="_xlnm.Print_Area" localSheetId="2">LAS!$A$2:$I$61</definedName>
    <definedName name="_xlnm.Print_Area" localSheetId="3">PAA!$A$2:$I$61</definedName>
    <definedName name="_xlnm.Print_Area" localSheetId="5">Total!$A$2:$I$61</definedName>
    <definedName name="_xlnm.Print_Area" localSheetId="4">VCAA!$A$2:$I$61</definedName>
  </definedNames>
  <calcPr calcId="191029"/>
</workbook>
</file>

<file path=xl/calcChain.xml><?xml version="1.0" encoding="utf-8"?>
<calcChain xmlns="http://schemas.openxmlformats.org/spreadsheetml/2006/main">
  <c r="B56" i="10" l="1"/>
  <c r="D33" i="8"/>
  <c r="D56" i="6" l="1"/>
  <c r="D54" i="12" l="1"/>
  <c r="Q54" i="12"/>
  <c r="R53" i="12" s="1"/>
  <c r="O54" i="12"/>
  <c r="P52" i="12" s="1"/>
  <c r="M54" i="12"/>
  <c r="N53" i="12" s="1"/>
  <c r="S53" i="12"/>
  <c r="S52" i="12"/>
  <c r="R52" i="12"/>
  <c r="R54" i="12" s="1"/>
  <c r="Q48" i="12"/>
  <c r="R47" i="12" s="1"/>
  <c r="O48" i="12"/>
  <c r="P46" i="12" s="1"/>
  <c r="M48" i="12"/>
  <c r="N47" i="12" s="1"/>
  <c r="S47" i="12"/>
  <c r="S46" i="12"/>
  <c r="Q44" i="12"/>
  <c r="R43" i="12" s="1"/>
  <c r="O44" i="12"/>
  <c r="P42" i="12" s="1"/>
  <c r="M44" i="12"/>
  <c r="N43" i="12" s="1"/>
  <c r="S43" i="12"/>
  <c r="S42" i="12"/>
  <c r="Q40" i="12"/>
  <c r="R39" i="12" s="1"/>
  <c r="O40" i="12"/>
  <c r="P38" i="12" s="1"/>
  <c r="M40" i="12"/>
  <c r="N39" i="12" s="1"/>
  <c r="S39" i="12"/>
  <c r="S38" i="12"/>
  <c r="S37" i="12"/>
  <c r="Q32" i="12"/>
  <c r="R25" i="12" s="1"/>
  <c r="O32" i="12"/>
  <c r="P28" i="12" s="1"/>
  <c r="M32" i="12"/>
  <c r="S31" i="12"/>
  <c r="R31" i="12"/>
  <c r="P31" i="12"/>
  <c r="S30" i="12"/>
  <c r="S29" i="12"/>
  <c r="R29" i="12"/>
  <c r="P29" i="12"/>
  <c r="S28" i="12"/>
  <c r="S27" i="12"/>
  <c r="R27" i="12"/>
  <c r="S26" i="12"/>
  <c r="P26" i="12"/>
  <c r="S25" i="12"/>
  <c r="S24" i="12"/>
  <c r="P24" i="12"/>
  <c r="S23" i="12"/>
  <c r="S22" i="12"/>
  <c r="Q20" i="12"/>
  <c r="R18" i="12" s="1"/>
  <c r="O20" i="12"/>
  <c r="P19" i="12" s="1"/>
  <c r="M20" i="12"/>
  <c r="N11" i="12" s="1"/>
  <c r="S19" i="12"/>
  <c r="R19" i="12"/>
  <c r="S18" i="12"/>
  <c r="S17" i="12"/>
  <c r="S16" i="12"/>
  <c r="S15" i="12"/>
  <c r="S14" i="12"/>
  <c r="S13" i="12"/>
  <c r="R13" i="12"/>
  <c r="S12" i="12"/>
  <c r="N12" i="12"/>
  <c r="S11" i="12"/>
  <c r="Q9" i="12"/>
  <c r="R8" i="12" s="1"/>
  <c r="O9" i="12"/>
  <c r="P7" i="12" s="1"/>
  <c r="M9" i="12"/>
  <c r="N8" i="12" s="1"/>
  <c r="S8" i="12"/>
  <c r="S7" i="12"/>
  <c r="S20" i="12" l="1"/>
  <c r="P16" i="12"/>
  <c r="R14" i="12"/>
  <c r="P43" i="12"/>
  <c r="P44" i="12" s="1"/>
  <c r="P23" i="12"/>
  <c r="R46" i="12"/>
  <c r="R48" i="12" s="1"/>
  <c r="P37" i="12"/>
  <c r="P39" i="12"/>
  <c r="P40" i="12" s="1"/>
  <c r="P12" i="12"/>
  <c r="R15" i="12"/>
  <c r="R17" i="12"/>
  <c r="R24" i="12"/>
  <c r="R26" i="12"/>
  <c r="R42" i="12"/>
  <c r="R44" i="12" s="1"/>
  <c r="P53" i="12"/>
  <c r="P54" i="12" s="1"/>
  <c r="R11" i="12"/>
  <c r="R12" i="12"/>
  <c r="P14" i="12"/>
  <c r="R38" i="12"/>
  <c r="P47" i="12"/>
  <c r="P48" i="12" s="1"/>
  <c r="P8" i="12"/>
  <c r="P9" i="12" s="1"/>
  <c r="R16" i="12"/>
  <c r="R23" i="12"/>
  <c r="R28" i="12"/>
  <c r="N14" i="12"/>
  <c r="P27" i="12"/>
  <c r="S32" i="12"/>
  <c r="T25" i="12" s="1"/>
  <c r="N38" i="12"/>
  <c r="N42" i="12"/>
  <c r="N44" i="12" s="1"/>
  <c r="N46" i="12"/>
  <c r="N48" i="12" s="1"/>
  <c r="N52" i="12"/>
  <c r="N54" i="12" s="1"/>
  <c r="N16" i="12"/>
  <c r="N18" i="12"/>
  <c r="N7" i="12"/>
  <c r="N9" i="12" s="1"/>
  <c r="N13" i="12"/>
  <c r="N15" i="12"/>
  <c r="N17" i="12"/>
  <c r="N19" i="12"/>
  <c r="R22" i="12"/>
  <c r="P25" i="12"/>
  <c r="R30" i="12"/>
  <c r="P18" i="12"/>
  <c r="P22" i="12"/>
  <c r="P30" i="12"/>
  <c r="R7" i="12"/>
  <c r="R9" i="12" s="1"/>
  <c r="P11" i="12"/>
  <c r="P13" i="12"/>
  <c r="P15" i="12"/>
  <c r="P17" i="12"/>
  <c r="T12" i="12"/>
  <c r="T14" i="12"/>
  <c r="T16" i="12"/>
  <c r="T18" i="12"/>
  <c r="T31" i="12"/>
  <c r="T23" i="12"/>
  <c r="T19" i="12"/>
  <c r="T17" i="12"/>
  <c r="T15" i="12"/>
  <c r="T13" i="12"/>
  <c r="T11" i="12"/>
  <c r="T28" i="12"/>
  <c r="S40" i="12"/>
  <c r="T38" i="12" s="1"/>
  <c r="S48" i="12"/>
  <c r="T46" i="12" s="1"/>
  <c r="S54" i="12"/>
  <c r="T52" i="12" s="1"/>
  <c r="S9" i="12"/>
  <c r="T7" i="12" s="1"/>
  <c r="S44" i="12"/>
  <c r="T42" i="12" s="1"/>
  <c r="N37" i="12"/>
  <c r="R37" i="12"/>
  <c r="R40" i="12" l="1"/>
  <c r="T26" i="12"/>
  <c r="T27" i="12"/>
  <c r="N40" i="12"/>
  <c r="T24" i="12"/>
  <c r="T29" i="12"/>
  <c r="R20" i="12"/>
  <c r="P20" i="12"/>
  <c r="R32" i="12"/>
  <c r="N20" i="12"/>
  <c r="T30" i="12"/>
  <c r="T22" i="12"/>
  <c r="T32" i="12" s="1"/>
  <c r="T39" i="12"/>
  <c r="P32" i="12"/>
  <c r="T20" i="12"/>
  <c r="T37" i="12"/>
  <c r="T47" i="12"/>
  <c r="T48" i="12" s="1"/>
  <c r="T8" i="12"/>
  <c r="T9" i="12" s="1"/>
  <c r="T53" i="12"/>
  <c r="T54" i="12" s="1"/>
  <c r="T43" i="12"/>
  <c r="T44" i="12" s="1"/>
  <c r="T40" i="12" l="1"/>
  <c r="F55" i="12"/>
  <c r="F54" i="12"/>
  <c r="F49" i="12"/>
  <c r="F48" i="12"/>
  <c r="F45" i="12"/>
  <c r="F44" i="12"/>
  <c r="F41" i="12"/>
  <c r="F40" i="12"/>
  <c r="F39" i="12"/>
  <c r="F33" i="12"/>
  <c r="F32" i="12"/>
  <c r="F31" i="12"/>
  <c r="F30" i="12"/>
  <c r="F29" i="12"/>
  <c r="F28" i="12"/>
  <c r="F27" i="12"/>
  <c r="F26" i="12"/>
  <c r="F25" i="12"/>
  <c r="F24" i="12"/>
  <c r="F21" i="12"/>
  <c r="F20" i="12"/>
  <c r="F19" i="12"/>
  <c r="F18" i="12"/>
  <c r="F17" i="12"/>
  <c r="F16" i="12"/>
  <c r="F15" i="12"/>
  <c r="F14" i="12"/>
  <c r="F13" i="12"/>
  <c r="F10" i="12"/>
  <c r="F9" i="12" l="1"/>
  <c r="D55" i="12"/>
  <c r="D49" i="12"/>
  <c r="D48" i="12"/>
  <c r="D45" i="12"/>
  <c r="D44" i="12"/>
  <c r="D41" i="12"/>
  <c r="D40" i="12"/>
  <c r="D39" i="12"/>
  <c r="D33" i="12"/>
  <c r="D32" i="12"/>
  <c r="D31" i="12"/>
  <c r="D30" i="12"/>
  <c r="D29" i="12"/>
  <c r="D28" i="12"/>
  <c r="D27" i="12"/>
  <c r="D26" i="12"/>
  <c r="D25" i="12"/>
  <c r="D24" i="12"/>
  <c r="D21" i="12"/>
  <c r="D20" i="12"/>
  <c r="D19" i="12"/>
  <c r="D18" i="12"/>
  <c r="D17" i="12"/>
  <c r="D16" i="12"/>
  <c r="D15" i="12"/>
  <c r="D14" i="12"/>
  <c r="D13" i="12"/>
  <c r="D10" i="12"/>
  <c r="D9" i="12"/>
  <c r="B55" i="12"/>
  <c r="B54" i="12"/>
  <c r="B49" i="12"/>
  <c r="B48" i="12"/>
  <c r="B45" i="12"/>
  <c r="B44" i="12"/>
  <c r="B41" i="12"/>
  <c r="B40" i="12"/>
  <c r="B39" i="12"/>
  <c r="B33" i="12"/>
  <c r="B32" i="12"/>
  <c r="B31" i="12"/>
  <c r="B30" i="12"/>
  <c r="B29" i="12"/>
  <c r="B28" i="12"/>
  <c r="B27" i="12"/>
  <c r="B26" i="12"/>
  <c r="B25" i="12"/>
  <c r="B24" i="12"/>
  <c r="B21" i="12"/>
  <c r="B20" i="12"/>
  <c r="B19" i="12"/>
  <c r="B18" i="12"/>
  <c r="B17" i="12"/>
  <c r="B16" i="12"/>
  <c r="B15" i="12"/>
  <c r="B14" i="12"/>
  <c r="B13" i="12"/>
  <c r="B10" i="12"/>
  <c r="B9" i="12"/>
  <c r="N31" i="12" l="1"/>
  <c r="N30" i="12"/>
  <c r="N29" i="12"/>
  <c r="N28" i="12"/>
  <c r="N27" i="12"/>
  <c r="N26" i="12"/>
  <c r="N25" i="12"/>
  <c r="N24" i="12"/>
  <c r="N23" i="12"/>
  <c r="N22" i="12"/>
  <c r="F56" i="12"/>
  <c r="G54" i="12" s="1"/>
  <c r="D56" i="12"/>
  <c r="E54" i="12" s="1"/>
  <c r="B56" i="12"/>
  <c r="C55" i="12" s="1"/>
  <c r="H55" i="12"/>
  <c r="H54" i="12"/>
  <c r="F50" i="12"/>
  <c r="G49" i="12" s="1"/>
  <c r="D50" i="12"/>
  <c r="E49" i="12" s="1"/>
  <c r="B50" i="12"/>
  <c r="C49" i="12" s="1"/>
  <c r="H49" i="12"/>
  <c r="H48" i="12"/>
  <c r="F46" i="12"/>
  <c r="G45" i="12" s="1"/>
  <c r="D46" i="12"/>
  <c r="E45" i="12" s="1"/>
  <c r="B46" i="12"/>
  <c r="C44" i="12" s="1"/>
  <c r="H45" i="12"/>
  <c r="H44" i="12"/>
  <c r="F42" i="12"/>
  <c r="G41" i="12" s="1"/>
  <c r="D42" i="12"/>
  <c r="E39" i="12" s="1"/>
  <c r="B42" i="12"/>
  <c r="C39" i="12" s="1"/>
  <c r="H41" i="12"/>
  <c r="H40" i="12"/>
  <c r="H39" i="12"/>
  <c r="F34" i="12"/>
  <c r="G33" i="12" s="1"/>
  <c r="D34" i="12"/>
  <c r="E32" i="12" s="1"/>
  <c r="B34" i="12"/>
  <c r="C33" i="12" s="1"/>
  <c r="H33" i="12"/>
  <c r="H32" i="12"/>
  <c r="H31" i="12"/>
  <c r="H30" i="12"/>
  <c r="H29" i="12"/>
  <c r="H28" i="12"/>
  <c r="H27" i="12"/>
  <c r="H26" i="12"/>
  <c r="H25" i="12"/>
  <c r="H24" i="12"/>
  <c r="F22" i="12"/>
  <c r="G21" i="12" s="1"/>
  <c r="D22" i="12"/>
  <c r="E20" i="12" s="1"/>
  <c r="B22" i="12"/>
  <c r="C21" i="12" s="1"/>
  <c r="H21" i="12"/>
  <c r="H20" i="12"/>
  <c r="H19" i="12"/>
  <c r="H18" i="12"/>
  <c r="H17" i="12"/>
  <c r="H16" i="12"/>
  <c r="H15" i="12"/>
  <c r="H14" i="12"/>
  <c r="H13" i="12"/>
  <c r="F11" i="12"/>
  <c r="G10" i="12" s="1"/>
  <c r="D11" i="12"/>
  <c r="E9" i="12" s="1"/>
  <c r="H10" i="12"/>
  <c r="F56" i="11"/>
  <c r="G55" i="11" s="1"/>
  <c r="D56" i="11"/>
  <c r="E55" i="11" s="1"/>
  <c r="B56" i="11"/>
  <c r="C55" i="11" s="1"/>
  <c r="H55" i="11"/>
  <c r="H54" i="11"/>
  <c r="F50" i="11"/>
  <c r="G48" i="11" s="1"/>
  <c r="D50" i="11"/>
  <c r="E49" i="11" s="1"/>
  <c r="B50" i="11"/>
  <c r="C49" i="11" s="1"/>
  <c r="H49" i="11"/>
  <c r="H48" i="11"/>
  <c r="F46" i="11"/>
  <c r="G44" i="11" s="1"/>
  <c r="D46" i="11"/>
  <c r="E45" i="11" s="1"/>
  <c r="B46" i="11"/>
  <c r="C45" i="11" s="1"/>
  <c r="H45" i="11"/>
  <c r="H44" i="11"/>
  <c r="F42" i="11"/>
  <c r="G41" i="11" s="1"/>
  <c r="D42" i="11"/>
  <c r="E40" i="11" s="1"/>
  <c r="B42" i="11"/>
  <c r="C41" i="11" s="1"/>
  <c r="H41" i="11"/>
  <c r="H40" i="11"/>
  <c r="H39" i="11"/>
  <c r="F34" i="11"/>
  <c r="G33" i="11" s="1"/>
  <c r="D34" i="11"/>
  <c r="E32" i="11" s="1"/>
  <c r="B34" i="11"/>
  <c r="C33" i="11" s="1"/>
  <c r="H33" i="11"/>
  <c r="H32" i="11"/>
  <c r="H31" i="11"/>
  <c r="H30" i="11"/>
  <c r="H29" i="11"/>
  <c r="H28" i="11"/>
  <c r="H27" i="11"/>
  <c r="H26" i="11"/>
  <c r="H25" i="11"/>
  <c r="H24" i="11"/>
  <c r="F22" i="11"/>
  <c r="D22" i="11"/>
  <c r="E21" i="11" s="1"/>
  <c r="B22" i="11"/>
  <c r="C20" i="11" s="1"/>
  <c r="H21" i="11"/>
  <c r="H20" i="11"/>
  <c r="H19" i="11"/>
  <c r="H18" i="11"/>
  <c r="H17" i="11"/>
  <c r="H16" i="11"/>
  <c r="H15" i="11"/>
  <c r="H14" i="11"/>
  <c r="H13" i="11"/>
  <c r="F11" i="11"/>
  <c r="G10" i="11" s="1"/>
  <c r="D11" i="11"/>
  <c r="E10" i="11" s="1"/>
  <c r="B11" i="11"/>
  <c r="C10" i="11" s="1"/>
  <c r="H10" i="11"/>
  <c r="H9" i="11"/>
  <c r="F56" i="10"/>
  <c r="G55" i="10" s="1"/>
  <c r="D56" i="10"/>
  <c r="E54" i="10" s="1"/>
  <c r="C55" i="10"/>
  <c r="H55" i="10"/>
  <c r="H54" i="10"/>
  <c r="G54" i="10"/>
  <c r="G56" i="10" s="1"/>
  <c r="F50" i="10"/>
  <c r="G49" i="10" s="1"/>
  <c r="D50" i="10"/>
  <c r="E48" i="10" s="1"/>
  <c r="B50" i="10"/>
  <c r="C49" i="10" s="1"/>
  <c r="H49" i="10"/>
  <c r="H48" i="10"/>
  <c r="F46" i="10"/>
  <c r="G45" i="10" s="1"/>
  <c r="D46" i="10"/>
  <c r="E44" i="10" s="1"/>
  <c r="B46" i="10"/>
  <c r="C45" i="10" s="1"/>
  <c r="H45" i="10"/>
  <c r="H44" i="10"/>
  <c r="F42" i="10"/>
  <c r="G41" i="10" s="1"/>
  <c r="D42" i="10"/>
  <c r="E40" i="10" s="1"/>
  <c r="B42" i="10"/>
  <c r="C41" i="10" s="1"/>
  <c r="H41" i="10"/>
  <c r="H40" i="10"/>
  <c r="G40" i="10"/>
  <c r="H39" i="10"/>
  <c r="F34" i="10"/>
  <c r="G30" i="10" s="1"/>
  <c r="D34" i="10"/>
  <c r="E33" i="10" s="1"/>
  <c r="B34" i="10"/>
  <c r="C33" i="10" s="1"/>
  <c r="H33" i="10"/>
  <c r="G33" i="10"/>
  <c r="H32" i="10"/>
  <c r="G32" i="10"/>
  <c r="H31" i="10"/>
  <c r="G31" i="10"/>
  <c r="H30" i="10"/>
  <c r="H29" i="10"/>
  <c r="G29" i="10"/>
  <c r="H28" i="10"/>
  <c r="G28" i="10"/>
  <c r="H27" i="10"/>
  <c r="G27" i="10"/>
  <c r="H26" i="10"/>
  <c r="H25" i="10"/>
  <c r="G25" i="10"/>
  <c r="H24" i="10"/>
  <c r="G24" i="10"/>
  <c r="F22" i="10"/>
  <c r="G20" i="10" s="1"/>
  <c r="D22" i="10"/>
  <c r="E21" i="10" s="1"/>
  <c r="B22" i="10"/>
  <c r="C21" i="10" s="1"/>
  <c r="H21" i="10"/>
  <c r="G21" i="10"/>
  <c r="H20" i="10"/>
  <c r="H19" i="10"/>
  <c r="G19" i="10"/>
  <c r="H18" i="10"/>
  <c r="H17" i="10"/>
  <c r="G17" i="10"/>
  <c r="H16" i="10"/>
  <c r="H15" i="10"/>
  <c r="G15" i="10"/>
  <c r="H14" i="10"/>
  <c r="H13" i="10"/>
  <c r="G13" i="10"/>
  <c r="G22" i="10" s="1"/>
  <c r="F11" i="10"/>
  <c r="G10" i="10" s="1"/>
  <c r="D11" i="10"/>
  <c r="E9" i="10" s="1"/>
  <c r="B11" i="10"/>
  <c r="C10" i="10" s="1"/>
  <c r="H10" i="10"/>
  <c r="H9" i="10"/>
  <c r="F56" i="8"/>
  <c r="G55" i="8" s="1"/>
  <c r="D56" i="8"/>
  <c r="E54" i="8" s="1"/>
  <c r="B56" i="8"/>
  <c r="C55" i="8" s="1"/>
  <c r="H55" i="8"/>
  <c r="H54" i="8"/>
  <c r="G54" i="8"/>
  <c r="G56" i="8" s="1"/>
  <c r="F50" i="8"/>
  <c r="G49" i="8" s="1"/>
  <c r="D50" i="8"/>
  <c r="E48" i="8" s="1"/>
  <c r="B50" i="8"/>
  <c r="C49" i="8" s="1"/>
  <c r="H49" i="8"/>
  <c r="H48" i="8"/>
  <c r="G48" i="8"/>
  <c r="G50" i="8" s="1"/>
  <c r="F46" i="8"/>
  <c r="G45" i="8" s="1"/>
  <c r="D46" i="8"/>
  <c r="E44" i="8" s="1"/>
  <c r="B46" i="8"/>
  <c r="C45" i="8" s="1"/>
  <c r="H45" i="8"/>
  <c r="H44" i="8"/>
  <c r="F42" i="8"/>
  <c r="G41" i="8" s="1"/>
  <c r="D42" i="8"/>
  <c r="E40" i="8" s="1"/>
  <c r="B42" i="8"/>
  <c r="C41" i="8" s="1"/>
  <c r="H41" i="8"/>
  <c r="H40" i="8"/>
  <c r="H39" i="8"/>
  <c r="F34" i="8"/>
  <c r="G33" i="8" s="1"/>
  <c r="D34" i="8"/>
  <c r="E33" i="8" s="1"/>
  <c r="B34" i="8"/>
  <c r="C33" i="8" s="1"/>
  <c r="H33" i="8"/>
  <c r="H32" i="8"/>
  <c r="H31" i="8"/>
  <c r="H30" i="8"/>
  <c r="H29" i="8"/>
  <c r="G29" i="8"/>
  <c r="H28" i="8"/>
  <c r="H27" i="8"/>
  <c r="G27" i="8"/>
  <c r="H26" i="8"/>
  <c r="H25" i="8"/>
  <c r="G25" i="8"/>
  <c r="H24" i="8"/>
  <c r="F22" i="8"/>
  <c r="G20" i="8" s="1"/>
  <c r="D22" i="8"/>
  <c r="E21" i="8" s="1"/>
  <c r="B22" i="8"/>
  <c r="C21" i="8" s="1"/>
  <c r="H21" i="8"/>
  <c r="H20" i="8"/>
  <c r="H19" i="8"/>
  <c r="H18" i="8"/>
  <c r="H17" i="8"/>
  <c r="H16" i="8"/>
  <c r="H15" i="8"/>
  <c r="H14" i="8"/>
  <c r="H13" i="8"/>
  <c r="F11" i="8"/>
  <c r="G10" i="8" s="1"/>
  <c r="D11" i="8"/>
  <c r="E9" i="8" s="1"/>
  <c r="B11" i="8"/>
  <c r="C10" i="8" s="1"/>
  <c r="H10" i="8"/>
  <c r="H9" i="8"/>
  <c r="F56" i="7"/>
  <c r="D56" i="7"/>
  <c r="E55" i="7" s="1"/>
  <c r="B56" i="7"/>
  <c r="C55" i="7" s="1"/>
  <c r="H55" i="7"/>
  <c r="G55" i="7"/>
  <c r="H54" i="7"/>
  <c r="G54" i="7"/>
  <c r="F50" i="7"/>
  <c r="D50" i="7"/>
  <c r="E48" i="7" s="1"/>
  <c r="B50" i="7"/>
  <c r="C49" i="7" s="1"/>
  <c r="H49" i="7"/>
  <c r="G49" i="7"/>
  <c r="H48" i="7"/>
  <c r="G48" i="7"/>
  <c r="F46" i="7"/>
  <c r="G45" i="7" s="1"/>
  <c r="D46" i="7"/>
  <c r="E44" i="7" s="1"/>
  <c r="B46" i="7"/>
  <c r="H45" i="7"/>
  <c r="H44" i="7"/>
  <c r="F42" i="7"/>
  <c r="G41" i="7" s="1"/>
  <c r="D42" i="7"/>
  <c r="E41" i="7" s="1"/>
  <c r="B42" i="7"/>
  <c r="C41" i="7" s="1"/>
  <c r="H41" i="7"/>
  <c r="H40" i="7"/>
  <c r="H39" i="7"/>
  <c r="F34" i="7"/>
  <c r="G33" i="7" s="1"/>
  <c r="D34" i="7"/>
  <c r="E32" i="7" s="1"/>
  <c r="B34" i="7"/>
  <c r="C26" i="7" s="1"/>
  <c r="H33" i="7"/>
  <c r="H32" i="7"/>
  <c r="H31" i="7"/>
  <c r="H30" i="7"/>
  <c r="H29" i="7"/>
  <c r="H28" i="7"/>
  <c r="H27" i="7"/>
  <c r="H26" i="7"/>
  <c r="H25" i="7"/>
  <c r="H24" i="7"/>
  <c r="G24" i="7"/>
  <c r="F22" i="7"/>
  <c r="G21" i="7" s="1"/>
  <c r="D22" i="7"/>
  <c r="E20" i="7" s="1"/>
  <c r="B22" i="7"/>
  <c r="C21" i="7" s="1"/>
  <c r="H21" i="7"/>
  <c r="H20" i="7"/>
  <c r="G20" i="7"/>
  <c r="H19" i="7"/>
  <c r="H18" i="7"/>
  <c r="G18" i="7"/>
  <c r="H17" i="7"/>
  <c r="H16" i="7"/>
  <c r="G16" i="7"/>
  <c r="H15" i="7"/>
  <c r="H14" i="7"/>
  <c r="G14" i="7"/>
  <c r="H13" i="7"/>
  <c r="F11" i="7"/>
  <c r="D11" i="7"/>
  <c r="E10" i="7" s="1"/>
  <c r="B11" i="7"/>
  <c r="C10" i="7" s="1"/>
  <c r="H10" i="7"/>
  <c r="G10" i="7"/>
  <c r="H9" i="7"/>
  <c r="G9" i="7"/>
  <c r="G24" i="8" l="1"/>
  <c r="G26" i="8"/>
  <c r="G28" i="8"/>
  <c r="G9" i="8"/>
  <c r="G11" i="8" s="1"/>
  <c r="G15" i="8"/>
  <c r="G14" i="10"/>
  <c r="G16" i="10"/>
  <c r="G18" i="10"/>
  <c r="C54" i="11"/>
  <c r="C56" i="11" s="1"/>
  <c r="E48" i="11"/>
  <c r="E50" i="11" s="1"/>
  <c r="G54" i="11"/>
  <c r="G56" i="11" s="1"/>
  <c r="G48" i="12"/>
  <c r="G50" i="12" s="1"/>
  <c r="G44" i="12"/>
  <c r="G46" i="12" s="1"/>
  <c r="G9" i="11"/>
  <c r="G11" i="11" s="1"/>
  <c r="G30" i="7"/>
  <c r="G39" i="7"/>
  <c r="G42" i="7" s="1"/>
  <c r="G44" i="7"/>
  <c r="G13" i="8"/>
  <c r="G17" i="8"/>
  <c r="G21" i="8"/>
  <c r="G9" i="10"/>
  <c r="G11" i="10" s="1"/>
  <c r="E44" i="11"/>
  <c r="E46" i="11" s="1"/>
  <c r="G28" i="7"/>
  <c r="G44" i="10"/>
  <c r="G46" i="10" s="1"/>
  <c r="G14" i="8"/>
  <c r="G18" i="8"/>
  <c r="G19" i="8"/>
  <c r="G26" i="7"/>
  <c r="G50" i="7"/>
  <c r="G16" i="8"/>
  <c r="G44" i="8"/>
  <c r="G46" i="8" s="1"/>
  <c r="G32" i="7"/>
  <c r="G40" i="7"/>
  <c r="G26" i="10"/>
  <c r="G48" i="10"/>
  <c r="G50" i="10" s="1"/>
  <c r="C48" i="11"/>
  <c r="C50" i="11" s="1"/>
  <c r="C44" i="11"/>
  <c r="C46" i="11" s="1"/>
  <c r="C39" i="11"/>
  <c r="C40" i="11"/>
  <c r="C9" i="11"/>
  <c r="C11" i="11" s="1"/>
  <c r="E54" i="11"/>
  <c r="E56" i="11" s="1"/>
  <c r="H42" i="11"/>
  <c r="I41" i="11" s="1"/>
  <c r="E41" i="11"/>
  <c r="E39" i="11"/>
  <c r="E9" i="11"/>
  <c r="E11" i="11" s="1"/>
  <c r="G55" i="12"/>
  <c r="G56" i="12" s="1"/>
  <c r="G49" i="11"/>
  <c r="G45" i="11"/>
  <c r="G46" i="11" s="1"/>
  <c r="H46" i="11"/>
  <c r="I45" i="11" s="1"/>
  <c r="G39" i="12"/>
  <c r="G40" i="12"/>
  <c r="G40" i="11"/>
  <c r="G39" i="11"/>
  <c r="G9" i="12"/>
  <c r="G11" i="12" s="1"/>
  <c r="C44" i="10"/>
  <c r="C46" i="10" s="1"/>
  <c r="E39" i="10"/>
  <c r="C54" i="12"/>
  <c r="C56" i="12" s="1"/>
  <c r="C48" i="8"/>
  <c r="C50" i="8" s="1"/>
  <c r="C15" i="8"/>
  <c r="C16" i="8"/>
  <c r="C13" i="8"/>
  <c r="C19" i="8"/>
  <c r="C14" i="8"/>
  <c r="C17" i="8"/>
  <c r="C20" i="8"/>
  <c r="C18" i="8"/>
  <c r="C54" i="7"/>
  <c r="C56" i="7" s="1"/>
  <c r="C45" i="12"/>
  <c r="C46" i="12" s="1"/>
  <c r="C40" i="7"/>
  <c r="E49" i="7"/>
  <c r="E50" i="7" s="1"/>
  <c r="E48" i="12"/>
  <c r="E50" i="12" s="1"/>
  <c r="C48" i="12"/>
  <c r="C50" i="12" s="1"/>
  <c r="C40" i="12"/>
  <c r="C41" i="12"/>
  <c r="N32" i="12"/>
  <c r="E55" i="12"/>
  <c r="E56" i="12" s="1"/>
  <c r="E44" i="12"/>
  <c r="E46" i="12" s="1"/>
  <c r="H42" i="12"/>
  <c r="I40" i="12" s="1"/>
  <c r="E40" i="12"/>
  <c r="E41" i="12"/>
  <c r="E10" i="12"/>
  <c r="E11" i="12" s="1"/>
  <c r="E13" i="8"/>
  <c r="E14" i="8"/>
  <c r="E15" i="8"/>
  <c r="E16" i="8"/>
  <c r="E17" i="8"/>
  <c r="E18" i="8"/>
  <c r="E19" i="8"/>
  <c r="E20" i="8"/>
  <c r="C39" i="7"/>
  <c r="E39" i="8"/>
  <c r="C40" i="8"/>
  <c r="C25" i="8"/>
  <c r="C29" i="8"/>
  <c r="C13" i="10"/>
  <c r="C17" i="10"/>
  <c r="C15" i="10"/>
  <c r="C19" i="10"/>
  <c r="C14" i="10"/>
  <c r="C16" i="10"/>
  <c r="C18" i="10"/>
  <c r="C20" i="10"/>
  <c r="C9" i="7"/>
  <c r="C11" i="7" s="1"/>
  <c r="G50" i="11"/>
  <c r="G24" i="11"/>
  <c r="G28" i="11"/>
  <c r="G26" i="11"/>
  <c r="G30" i="11"/>
  <c r="G32" i="11"/>
  <c r="H11" i="11"/>
  <c r="I10" i="11" s="1"/>
  <c r="C14" i="11"/>
  <c r="C18" i="11"/>
  <c r="C16" i="11"/>
  <c r="E55" i="10"/>
  <c r="E56" i="10" s="1"/>
  <c r="E49" i="10"/>
  <c r="E50" i="10" s="1"/>
  <c r="C54" i="10"/>
  <c r="C56" i="10" s="1"/>
  <c r="C48" i="10"/>
  <c r="C50" i="10" s="1"/>
  <c r="C24" i="10"/>
  <c r="C26" i="10"/>
  <c r="C25" i="10"/>
  <c r="C28" i="10"/>
  <c r="C30" i="10"/>
  <c r="C27" i="10"/>
  <c r="C29" i="10"/>
  <c r="C32" i="10"/>
  <c r="C31" i="10"/>
  <c r="H22" i="10"/>
  <c r="I19" i="10" s="1"/>
  <c r="E55" i="8"/>
  <c r="E56" i="8" s="1"/>
  <c r="E30" i="8"/>
  <c r="E31" i="8"/>
  <c r="E32" i="8"/>
  <c r="E10" i="8"/>
  <c r="E11" i="8" s="1"/>
  <c r="C27" i="8"/>
  <c r="C24" i="8"/>
  <c r="C26" i="8"/>
  <c r="C28" i="8"/>
  <c r="H22" i="8"/>
  <c r="I19" i="8" s="1"/>
  <c r="E54" i="7"/>
  <c r="E56" i="7" s="1"/>
  <c r="E45" i="7"/>
  <c r="E46" i="7" s="1"/>
  <c r="H46" i="7"/>
  <c r="I45" i="7" s="1"/>
  <c r="E13" i="7"/>
  <c r="E15" i="7"/>
  <c r="C48" i="7"/>
  <c r="C50" i="7" s="1"/>
  <c r="C44" i="7"/>
  <c r="C24" i="7"/>
  <c r="E45" i="10"/>
  <c r="E46" i="10" s="1"/>
  <c r="E41" i="10"/>
  <c r="C40" i="10"/>
  <c r="E24" i="10"/>
  <c r="E25" i="10"/>
  <c r="E26" i="10"/>
  <c r="E27" i="10"/>
  <c r="E28" i="10"/>
  <c r="E29" i="10"/>
  <c r="E30" i="10"/>
  <c r="E31" i="10"/>
  <c r="E32" i="10"/>
  <c r="H34" i="10"/>
  <c r="I24" i="10" s="1"/>
  <c r="E13" i="10"/>
  <c r="E14" i="10"/>
  <c r="E15" i="10"/>
  <c r="E16" i="10"/>
  <c r="E17" i="10"/>
  <c r="E18" i="10"/>
  <c r="E19" i="10"/>
  <c r="E20" i="10"/>
  <c r="E10" i="10"/>
  <c r="E11" i="10" s="1"/>
  <c r="C9" i="10"/>
  <c r="C11" i="10" s="1"/>
  <c r="H50" i="11"/>
  <c r="I48" i="11" s="1"/>
  <c r="E25" i="11"/>
  <c r="E27" i="11"/>
  <c r="E29" i="11"/>
  <c r="E31" i="11"/>
  <c r="E33" i="11"/>
  <c r="C26" i="11"/>
  <c r="C30" i="11"/>
  <c r="C24" i="11"/>
  <c r="C28" i="11"/>
  <c r="C32" i="11"/>
  <c r="E13" i="11"/>
  <c r="E15" i="11"/>
  <c r="E17" i="11"/>
  <c r="E19" i="11"/>
  <c r="E49" i="8"/>
  <c r="E50" i="8" s="1"/>
  <c r="E45" i="8"/>
  <c r="E46" i="8" s="1"/>
  <c r="C44" i="8"/>
  <c r="C46" i="8" s="1"/>
  <c r="E41" i="8"/>
  <c r="E24" i="8"/>
  <c r="E25" i="8"/>
  <c r="E26" i="8"/>
  <c r="E27" i="8"/>
  <c r="E28" i="8"/>
  <c r="E29" i="8"/>
  <c r="C30" i="8"/>
  <c r="C32" i="8"/>
  <c r="C31" i="8"/>
  <c r="C9" i="8"/>
  <c r="C11" i="8" s="1"/>
  <c r="H50" i="7"/>
  <c r="I49" i="7" s="1"/>
  <c r="C45" i="7"/>
  <c r="E39" i="7"/>
  <c r="H42" i="7"/>
  <c r="I41" i="7" s="1"/>
  <c r="E40" i="7"/>
  <c r="E25" i="7"/>
  <c r="E24" i="7"/>
  <c r="E27" i="7"/>
  <c r="E29" i="7"/>
  <c r="E31" i="7"/>
  <c r="E33" i="7"/>
  <c r="H34" i="7"/>
  <c r="I27" i="7" s="1"/>
  <c r="C30" i="7"/>
  <c r="C28" i="7"/>
  <c r="C32" i="7"/>
  <c r="E17" i="7"/>
  <c r="E19" i="7"/>
  <c r="E21" i="7"/>
  <c r="C14" i="7"/>
  <c r="C18" i="7"/>
  <c r="C16" i="7"/>
  <c r="C20" i="7"/>
  <c r="E9" i="7"/>
  <c r="E11" i="7" s="1"/>
  <c r="H11" i="7"/>
  <c r="I10" i="7" s="1"/>
  <c r="H56" i="11"/>
  <c r="I55" i="11" s="1"/>
  <c r="C54" i="8"/>
  <c r="C56" i="8" s="1"/>
  <c r="H56" i="7"/>
  <c r="I55" i="7" s="1"/>
  <c r="E25" i="12"/>
  <c r="E29" i="12"/>
  <c r="E27" i="12"/>
  <c r="E31" i="12"/>
  <c r="C24" i="12"/>
  <c r="C26" i="12"/>
  <c r="C28" i="12"/>
  <c r="C30" i="12"/>
  <c r="C32" i="12"/>
  <c r="E13" i="12"/>
  <c r="E17" i="12"/>
  <c r="E15" i="12"/>
  <c r="E19" i="12"/>
  <c r="C14" i="12"/>
  <c r="C16" i="12"/>
  <c r="C18" i="12"/>
  <c r="C20" i="12"/>
  <c r="G26" i="12"/>
  <c r="G34" i="10"/>
  <c r="G40" i="8"/>
  <c r="G30" i="8"/>
  <c r="G31" i="8"/>
  <c r="G32" i="8"/>
  <c r="H34" i="8"/>
  <c r="I31" i="8" s="1"/>
  <c r="G30" i="12"/>
  <c r="G34" i="8"/>
  <c r="G22" i="8"/>
  <c r="G56" i="7"/>
  <c r="G46" i="7"/>
  <c r="H22" i="7"/>
  <c r="I15" i="7" s="1"/>
  <c r="G11" i="7"/>
  <c r="G24" i="12"/>
  <c r="G28" i="12"/>
  <c r="G32" i="12"/>
  <c r="G16" i="12"/>
  <c r="G14" i="12"/>
  <c r="G18" i="12"/>
  <c r="G20" i="12"/>
  <c r="H56" i="12"/>
  <c r="I55" i="12" s="1"/>
  <c r="H50" i="12"/>
  <c r="I49" i="12" s="1"/>
  <c r="H46" i="12"/>
  <c r="I44" i="12" s="1"/>
  <c r="E33" i="12"/>
  <c r="E21" i="12"/>
  <c r="H22" i="12"/>
  <c r="I13" i="12" s="1"/>
  <c r="H34" i="12"/>
  <c r="C13" i="12"/>
  <c r="G13" i="12"/>
  <c r="E14" i="12"/>
  <c r="C15" i="12"/>
  <c r="G15" i="12"/>
  <c r="E16" i="12"/>
  <c r="C17" i="12"/>
  <c r="G17" i="12"/>
  <c r="E18" i="12"/>
  <c r="C19" i="12"/>
  <c r="G19" i="12"/>
  <c r="E24" i="12"/>
  <c r="C25" i="12"/>
  <c r="G25" i="12"/>
  <c r="E26" i="12"/>
  <c r="C27" i="12"/>
  <c r="G27" i="12"/>
  <c r="E28" i="12"/>
  <c r="C29" i="12"/>
  <c r="G29" i="12"/>
  <c r="E30" i="12"/>
  <c r="C31" i="12"/>
  <c r="G31" i="12"/>
  <c r="C21" i="11"/>
  <c r="C19" i="11"/>
  <c r="C17" i="11"/>
  <c r="C15" i="11"/>
  <c r="C13" i="11"/>
  <c r="G21" i="11"/>
  <c r="G19" i="11"/>
  <c r="G17" i="11"/>
  <c r="G15" i="11"/>
  <c r="G13" i="11"/>
  <c r="H22" i="11"/>
  <c r="I15" i="11" s="1"/>
  <c r="G14" i="11"/>
  <c r="G16" i="11"/>
  <c r="G18" i="11"/>
  <c r="G20" i="11"/>
  <c r="E20" i="11"/>
  <c r="E18" i="11"/>
  <c r="E16" i="11"/>
  <c r="E14" i="11"/>
  <c r="H34" i="11"/>
  <c r="I27" i="11" s="1"/>
  <c r="E24" i="11"/>
  <c r="C25" i="11"/>
  <c r="G25" i="11"/>
  <c r="E26" i="11"/>
  <c r="C27" i="11"/>
  <c r="G27" i="11"/>
  <c r="E28" i="11"/>
  <c r="C29" i="11"/>
  <c r="G29" i="11"/>
  <c r="E30" i="11"/>
  <c r="C31" i="11"/>
  <c r="G31" i="11"/>
  <c r="H11" i="10"/>
  <c r="I9" i="10" s="1"/>
  <c r="H42" i="10"/>
  <c r="I40" i="10" s="1"/>
  <c r="H46" i="10"/>
  <c r="I44" i="10" s="1"/>
  <c r="H50" i="10"/>
  <c r="I48" i="10" s="1"/>
  <c r="H56" i="10"/>
  <c r="I54" i="10" s="1"/>
  <c r="C39" i="10"/>
  <c r="G39" i="10"/>
  <c r="G42" i="10" s="1"/>
  <c r="H11" i="8"/>
  <c r="I9" i="8" s="1"/>
  <c r="H42" i="8"/>
  <c r="I40" i="8" s="1"/>
  <c r="H46" i="8"/>
  <c r="I44" i="8" s="1"/>
  <c r="H50" i="8"/>
  <c r="I48" i="8" s="1"/>
  <c r="H56" i="8"/>
  <c r="I54" i="8" s="1"/>
  <c r="C39" i="8"/>
  <c r="G39" i="8"/>
  <c r="G42" i="8" s="1"/>
  <c r="C13" i="7"/>
  <c r="G13" i="7"/>
  <c r="E14" i="7"/>
  <c r="C15" i="7"/>
  <c r="G15" i="7"/>
  <c r="E16" i="7"/>
  <c r="C17" i="7"/>
  <c r="G17" i="7"/>
  <c r="E18" i="7"/>
  <c r="C19" i="7"/>
  <c r="G19" i="7"/>
  <c r="C25" i="7"/>
  <c r="G25" i="7"/>
  <c r="E26" i="7"/>
  <c r="C27" i="7"/>
  <c r="G27" i="7"/>
  <c r="E28" i="7"/>
  <c r="C29" i="7"/>
  <c r="G29" i="7"/>
  <c r="E30" i="7"/>
  <c r="C31" i="7"/>
  <c r="G31" i="7"/>
  <c r="C33" i="7"/>
  <c r="F56" i="6"/>
  <c r="G54" i="6" s="1"/>
  <c r="E54" i="6"/>
  <c r="B56" i="6"/>
  <c r="H55" i="6"/>
  <c r="G55" i="6"/>
  <c r="H54" i="6"/>
  <c r="E42" i="11" l="1"/>
  <c r="G42" i="12"/>
  <c r="E42" i="10"/>
  <c r="C42" i="8"/>
  <c r="C42" i="7"/>
  <c r="C42" i="10"/>
  <c r="I39" i="11"/>
  <c r="I40" i="11"/>
  <c r="C42" i="11"/>
  <c r="I44" i="11"/>
  <c r="I46" i="11" s="1"/>
  <c r="G42" i="11"/>
  <c r="I25" i="10"/>
  <c r="I17" i="10"/>
  <c r="I16" i="10"/>
  <c r="C22" i="8"/>
  <c r="I39" i="12"/>
  <c r="I41" i="12"/>
  <c r="E42" i="8"/>
  <c r="I20" i="8"/>
  <c r="E22" i="8"/>
  <c r="I21" i="8"/>
  <c r="C46" i="7"/>
  <c r="I54" i="7"/>
  <c r="I56" i="7" s="1"/>
  <c r="I48" i="7"/>
  <c r="I50" i="7" s="1"/>
  <c r="I44" i="7"/>
  <c r="I46" i="7" s="1"/>
  <c r="I40" i="7"/>
  <c r="I39" i="7"/>
  <c r="I29" i="7"/>
  <c r="I25" i="7"/>
  <c r="C42" i="12"/>
  <c r="E42" i="12"/>
  <c r="I54" i="11"/>
  <c r="I56" i="11" s="1"/>
  <c r="I9" i="11"/>
  <c r="I11" i="11" s="1"/>
  <c r="I13" i="8"/>
  <c r="I16" i="7"/>
  <c r="I16" i="8"/>
  <c r="I17" i="8"/>
  <c r="I20" i="10"/>
  <c r="I13" i="10"/>
  <c r="I21" i="10"/>
  <c r="I30" i="7"/>
  <c r="I26" i="8"/>
  <c r="I33" i="8"/>
  <c r="C22" i="10"/>
  <c r="I18" i="10"/>
  <c r="I14" i="10"/>
  <c r="I15" i="10"/>
  <c r="G34" i="11"/>
  <c r="G22" i="11"/>
  <c r="I21" i="11"/>
  <c r="I19" i="11"/>
  <c r="I17" i="11"/>
  <c r="I33" i="10"/>
  <c r="I29" i="10"/>
  <c r="I30" i="10"/>
  <c r="C34" i="10"/>
  <c r="I45" i="12"/>
  <c r="I46" i="12" s="1"/>
  <c r="I30" i="8"/>
  <c r="I32" i="8"/>
  <c r="I28" i="8"/>
  <c r="I24" i="8"/>
  <c r="I27" i="8"/>
  <c r="I25" i="8"/>
  <c r="I29" i="8"/>
  <c r="I18" i="8"/>
  <c r="I14" i="8"/>
  <c r="I15" i="8"/>
  <c r="E42" i="7"/>
  <c r="I26" i="7"/>
  <c r="I24" i="7"/>
  <c r="I28" i="7"/>
  <c r="I32" i="7"/>
  <c r="I33" i="7"/>
  <c r="I31" i="7"/>
  <c r="I48" i="12"/>
  <c r="I50" i="12" s="1"/>
  <c r="I26" i="10"/>
  <c r="E34" i="10"/>
  <c r="I27" i="10"/>
  <c r="I31" i="10"/>
  <c r="I32" i="10"/>
  <c r="I28" i="10"/>
  <c r="E22" i="10"/>
  <c r="I49" i="11"/>
  <c r="I50" i="11" s="1"/>
  <c r="C34" i="11"/>
  <c r="I25" i="11"/>
  <c r="I33" i="11"/>
  <c r="E22" i="11"/>
  <c r="E34" i="8"/>
  <c r="C34" i="8"/>
  <c r="E34" i="7"/>
  <c r="C34" i="7"/>
  <c r="I13" i="7"/>
  <c r="I21" i="7"/>
  <c r="E22" i="7"/>
  <c r="I18" i="7"/>
  <c r="I9" i="7"/>
  <c r="I11" i="7" s="1"/>
  <c r="E55" i="6"/>
  <c r="E56" i="6" s="1"/>
  <c r="G34" i="7"/>
  <c r="I17" i="7"/>
  <c r="I14" i="7"/>
  <c r="I20" i="7"/>
  <c r="I19" i="7"/>
  <c r="G34" i="12"/>
  <c r="I54" i="12"/>
  <c r="I56" i="12" s="1"/>
  <c r="E22" i="12"/>
  <c r="C34" i="12"/>
  <c r="E34" i="12"/>
  <c r="G22" i="12"/>
  <c r="I32" i="12"/>
  <c r="I30" i="12"/>
  <c r="I28" i="12"/>
  <c r="I26" i="12"/>
  <c r="I24" i="12"/>
  <c r="I31" i="12"/>
  <c r="I15" i="12"/>
  <c r="I25" i="12"/>
  <c r="I21" i="12"/>
  <c r="C22" i="12"/>
  <c r="I20" i="12"/>
  <c r="I18" i="12"/>
  <c r="I16" i="12"/>
  <c r="I14" i="12"/>
  <c r="I27" i="12"/>
  <c r="I19" i="12"/>
  <c r="I29" i="12"/>
  <c r="I17" i="12"/>
  <c r="I33" i="12"/>
  <c r="E34" i="11"/>
  <c r="I20" i="11"/>
  <c r="I18" i="11"/>
  <c r="I16" i="11"/>
  <c r="I14" i="11"/>
  <c r="I32" i="11"/>
  <c r="I30" i="11"/>
  <c r="I28" i="11"/>
  <c r="I26" i="11"/>
  <c r="I24" i="11"/>
  <c r="I29" i="11"/>
  <c r="I13" i="11"/>
  <c r="I31" i="11"/>
  <c r="C22" i="11"/>
  <c r="I55" i="10"/>
  <c r="I56" i="10" s="1"/>
  <c r="I45" i="10"/>
  <c r="I46" i="10" s="1"/>
  <c r="I39" i="10"/>
  <c r="I49" i="10"/>
  <c r="I50" i="10" s="1"/>
  <c r="I41" i="10"/>
  <c r="I10" i="10"/>
  <c r="I11" i="10" s="1"/>
  <c r="I55" i="8"/>
  <c r="I56" i="8" s="1"/>
  <c r="I49" i="8"/>
  <c r="I50" i="8" s="1"/>
  <c r="I45" i="8"/>
  <c r="I46" i="8" s="1"/>
  <c r="I41" i="8"/>
  <c r="I10" i="8"/>
  <c r="I11" i="8" s="1"/>
  <c r="I39" i="8"/>
  <c r="C22" i="7"/>
  <c r="G22" i="7"/>
  <c r="G56" i="6"/>
  <c r="H56" i="6"/>
  <c r="I55" i="6" s="1"/>
  <c r="C54" i="6"/>
  <c r="C55" i="6"/>
  <c r="I42" i="11" l="1"/>
  <c r="I42" i="8"/>
  <c r="I22" i="10"/>
  <c r="I42" i="12"/>
  <c r="I42" i="7"/>
  <c r="I34" i="8"/>
  <c r="I22" i="8"/>
  <c r="I34" i="7"/>
  <c r="I34" i="10"/>
  <c r="I22" i="7"/>
  <c r="I54" i="6"/>
  <c r="I56" i="6" s="1"/>
  <c r="I22" i="12"/>
  <c r="I34" i="12"/>
  <c r="I22" i="11"/>
  <c r="I34" i="11"/>
  <c r="I42" i="10"/>
  <c r="C56" i="6"/>
  <c r="F50" i="6" l="1"/>
  <c r="G48" i="6" s="1"/>
  <c r="D50" i="6"/>
  <c r="E49" i="6" s="1"/>
  <c r="B50" i="6"/>
  <c r="C49" i="6" s="1"/>
  <c r="H49" i="6"/>
  <c r="H48" i="6"/>
  <c r="F46" i="6"/>
  <c r="G45" i="6" s="1"/>
  <c r="D46" i="6"/>
  <c r="E45" i="6" s="1"/>
  <c r="B46" i="6"/>
  <c r="C45" i="6" s="1"/>
  <c r="H45" i="6"/>
  <c r="H44" i="6"/>
  <c r="F42" i="6"/>
  <c r="G40" i="6" s="1"/>
  <c r="D42" i="6"/>
  <c r="E41" i="6" s="1"/>
  <c r="B42" i="6"/>
  <c r="C40" i="6" s="1"/>
  <c r="H41" i="6"/>
  <c r="H40" i="6"/>
  <c r="H39" i="6"/>
  <c r="F34" i="6"/>
  <c r="G30" i="6" s="1"/>
  <c r="D34" i="6"/>
  <c r="E28" i="6" s="1"/>
  <c r="B34" i="6"/>
  <c r="C33" i="6" s="1"/>
  <c r="H33" i="6"/>
  <c r="H32" i="6"/>
  <c r="H31" i="6"/>
  <c r="H30" i="6"/>
  <c r="H29" i="6"/>
  <c r="H28" i="6"/>
  <c r="H27" i="6"/>
  <c r="H26" i="6"/>
  <c r="H25" i="6"/>
  <c r="H24" i="6"/>
  <c r="F22" i="6"/>
  <c r="G21" i="6" s="1"/>
  <c r="D22" i="6"/>
  <c r="E18" i="6" s="1"/>
  <c r="B22" i="6"/>
  <c r="C15" i="6" s="1"/>
  <c r="H21" i="6"/>
  <c r="H20" i="6"/>
  <c r="H19" i="6"/>
  <c r="H18" i="6"/>
  <c r="H17" i="6"/>
  <c r="H16" i="6"/>
  <c r="H15" i="6"/>
  <c r="H14" i="6"/>
  <c r="H13" i="6"/>
  <c r="F11" i="6"/>
  <c r="G10" i="6" s="1"/>
  <c r="D11" i="6"/>
  <c r="E9" i="6" s="1"/>
  <c r="B11" i="6"/>
  <c r="C10" i="6" s="1"/>
  <c r="H10" i="6"/>
  <c r="H9" i="6"/>
  <c r="G39" i="6" l="1"/>
  <c r="E44" i="6"/>
  <c r="E46" i="6" s="1"/>
  <c r="C39" i="6"/>
  <c r="C14" i="6"/>
  <c r="G44" i="6"/>
  <c r="G46" i="6" s="1"/>
  <c r="G28" i="6"/>
  <c r="G33" i="6"/>
  <c r="G31" i="6"/>
  <c r="G27" i="6"/>
  <c r="G32" i="6"/>
  <c r="G24" i="6"/>
  <c r="G25" i="6"/>
  <c r="G29" i="6"/>
  <c r="G19" i="6"/>
  <c r="G16" i="6"/>
  <c r="G20" i="6"/>
  <c r="E16" i="6"/>
  <c r="G9" i="6"/>
  <c r="G11" i="6" s="1"/>
  <c r="E10" i="6"/>
  <c r="E11" i="6" s="1"/>
  <c r="G14" i="6"/>
  <c r="G17" i="6"/>
  <c r="G26" i="6"/>
  <c r="C21" i="6"/>
  <c r="G49" i="6"/>
  <c r="G50" i="6" s="1"/>
  <c r="E48" i="6"/>
  <c r="E50" i="6" s="1"/>
  <c r="H50" i="6"/>
  <c r="I49" i="6" s="1"/>
  <c r="C48" i="6"/>
  <c r="C50" i="6" s="1"/>
  <c r="G41" i="6"/>
  <c r="G42" i="6" s="1"/>
  <c r="E39" i="6"/>
  <c r="E31" i="6"/>
  <c r="E24" i="6"/>
  <c r="E27" i="6"/>
  <c r="E26" i="6"/>
  <c r="E29" i="6"/>
  <c r="E32" i="6"/>
  <c r="C31" i="6"/>
  <c r="C26" i="6"/>
  <c r="C13" i="6"/>
  <c r="H22" i="6"/>
  <c r="I16" i="6" s="1"/>
  <c r="C16" i="6"/>
  <c r="C19" i="6"/>
  <c r="C9" i="6"/>
  <c r="C11" i="6" s="1"/>
  <c r="C24" i="6"/>
  <c r="C32" i="6"/>
  <c r="E40" i="6"/>
  <c r="E13" i="6"/>
  <c r="C18" i="6"/>
  <c r="E21" i="6"/>
  <c r="C28" i="6"/>
  <c r="C41" i="6"/>
  <c r="E19" i="6"/>
  <c r="E14" i="6"/>
  <c r="C44" i="6"/>
  <c r="C46" i="6" s="1"/>
  <c r="H46" i="6"/>
  <c r="I45" i="6" s="1"/>
  <c r="G15" i="6"/>
  <c r="C17" i="6"/>
  <c r="E20" i="6"/>
  <c r="C27" i="6"/>
  <c r="E30" i="6"/>
  <c r="H42" i="6"/>
  <c r="I39" i="6" s="1"/>
  <c r="H11" i="6"/>
  <c r="I10" i="6" s="1"/>
  <c r="C29" i="6"/>
  <c r="E17" i="6"/>
  <c r="H34" i="6"/>
  <c r="I26" i="6" s="1"/>
  <c r="E15" i="6"/>
  <c r="G18" i="6"/>
  <c r="C20" i="6"/>
  <c r="E25" i="6"/>
  <c r="C30" i="6"/>
  <c r="E33" i="6"/>
  <c r="G13" i="6"/>
  <c r="C25" i="6"/>
  <c r="C42" i="6" l="1"/>
  <c r="E42" i="6"/>
  <c r="C22" i="6"/>
  <c r="G34" i="6"/>
  <c r="I29" i="6"/>
  <c r="G22" i="6"/>
  <c r="E22" i="6"/>
  <c r="I21" i="6"/>
  <c r="I48" i="6"/>
  <c r="I50" i="6" s="1"/>
  <c r="E34" i="6"/>
  <c r="I24" i="6"/>
  <c r="I19" i="6"/>
  <c r="I20" i="6"/>
  <c r="I13" i="6"/>
  <c r="I18" i="6"/>
  <c r="I14" i="6"/>
  <c r="I15" i="6"/>
  <c r="I17" i="6"/>
  <c r="I9" i="6"/>
  <c r="I11" i="6" s="1"/>
  <c r="I44" i="6"/>
  <c r="I46" i="6" s="1"/>
  <c r="I27" i="6"/>
  <c r="I33" i="6"/>
  <c r="I25" i="6"/>
  <c r="I28" i="6"/>
  <c r="I30" i="6"/>
  <c r="I31" i="6"/>
  <c r="I32" i="6"/>
  <c r="C34" i="6"/>
  <c r="I40" i="6"/>
  <c r="I41" i="6"/>
  <c r="I42" i="6" l="1"/>
  <c r="I22" i="6"/>
  <c r="I34" i="6"/>
  <c r="B11" i="12"/>
  <c r="C10" i="12" s="1"/>
  <c r="H9" i="12"/>
  <c r="H11" i="12" l="1"/>
  <c r="I10" i="12" s="1"/>
  <c r="C9" i="12"/>
  <c r="C11" i="12" s="1"/>
  <c r="I9" i="12" l="1"/>
  <c r="I11" i="12" s="1"/>
</calcChain>
</file>

<file path=xl/sharedStrings.xml><?xml version="1.0" encoding="utf-8"?>
<sst xmlns="http://schemas.openxmlformats.org/spreadsheetml/2006/main" count="473" uniqueCount="65">
  <si>
    <t>Undergraduate</t>
  </si>
  <si>
    <t>n</t>
  </si>
  <si>
    <t>%</t>
  </si>
  <si>
    <t>Doctoral</t>
  </si>
  <si>
    <t>Gender</t>
  </si>
  <si>
    <t>Male</t>
  </si>
  <si>
    <t>Female</t>
  </si>
  <si>
    <t>Total</t>
  </si>
  <si>
    <t>Race/Ethnicity</t>
  </si>
  <si>
    <t>Asian</t>
  </si>
  <si>
    <t>White</t>
  </si>
  <si>
    <t>Age (Categorized)</t>
  </si>
  <si>
    <t>Under 18</t>
  </si>
  <si>
    <t>18-19</t>
  </si>
  <si>
    <t>20-21</t>
  </si>
  <si>
    <t>22-24</t>
  </si>
  <si>
    <t>25-29</t>
  </si>
  <si>
    <t>30-34</t>
  </si>
  <si>
    <t>35-39</t>
  </si>
  <si>
    <t>40-49</t>
  </si>
  <si>
    <t>50-64</t>
  </si>
  <si>
    <t>65 and above</t>
  </si>
  <si>
    <t>Age (Average)</t>
  </si>
  <si>
    <t>Mean</t>
  </si>
  <si>
    <t>Standard Deviation</t>
  </si>
  <si>
    <t>Full-Time</t>
  </si>
  <si>
    <t>Part-Time</t>
  </si>
  <si>
    <t>FTE</t>
  </si>
  <si>
    <t>Full-Time Equivalent</t>
  </si>
  <si>
    <t>University of Illinois at Springfield</t>
  </si>
  <si>
    <t>SOURCE:  Census Day EDW File</t>
  </si>
  <si>
    <t>Campus</t>
  </si>
  <si>
    <t>Illinois Resident</t>
  </si>
  <si>
    <t>International/Non-Citizen</t>
  </si>
  <si>
    <t>Non-Illinois Resident</t>
  </si>
  <si>
    <t>Master's</t>
  </si>
  <si>
    <t>Online</t>
  </si>
  <si>
    <t>Onground</t>
  </si>
  <si>
    <t>American Indian or Alaskan Native</t>
  </si>
  <si>
    <t>Black or African American</t>
  </si>
  <si>
    <t>Hispanic or Latino</t>
  </si>
  <si>
    <t>Native Hawaiian or Other Pacific Isl.</t>
  </si>
  <si>
    <t>Two or More Races</t>
  </si>
  <si>
    <t>Non-Resident Alien</t>
  </si>
  <si>
    <t>Unknown</t>
  </si>
  <si>
    <t>Delivery Mode of Major</t>
  </si>
  <si>
    <t>Residency  (Tuition Assessment)</t>
  </si>
  <si>
    <t>Time Status</t>
  </si>
  <si>
    <t>Degree Seeking Status</t>
  </si>
  <si>
    <t>Degree Seeking</t>
  </si>
  <si>
    <t>Not Degree Seeking</t>
  </si>
  <si>
    <t>College of Business and Management</t>
  </si>
  <si>
    <t>College of Education and Human Services</t>
  </si>
  <si>
    <t>College of Liberal Arts and Sciences</t>
  </si>
  <si>
    <t>College of Public Affairs and Administration</t>
  </si>
  <si>
    <t>Provost and Vice Chancellor of Academic Affairs</t>
  </si>
  <si>
    <t>Student Profile: Summer 2012 (as of Census)</t>
  </si>
  <si>
    <t xml:space="preserve">Notes:  Status is based on 4.5 and 6 hours considered full time at the graduate and undergraduate levels, respectively.  FTE is based on 6 and 7.5 hours considered full time at the graduate and undergraduate levels, respectively.  Average age is based on the census date of each term. </t>
  </si>
  <si>
    <t xml:space="preserve">Note:  The new (effective fall 2010)  IPEDS race/ethnicity codes are used.  Non U.S. citizens who are pursuing an online major, but not on visa to study in the United States, are coded as "Unknown" race/ethnicity.  </t>
  </si>
  <si>
    <t>University of Illinois Springfield</t>
  </si>
  <si>
    <t>Residency  (Address at Application)</t>
  </si>
  <si>
    <t>Notes:</t>
  </si>
  <si>
    <t xml:space="preserve">Data include all students in programs offered by the college, including degree, certificate, and non-degree options.  These totals may not correspond to data reported in other tables where the focus may be limited to degree programs only.          </t>
  </si>
  <si>
    <t>Time status is based on 4.5 and 6 hours considered full time at the graduate and undergraduate levels, respectively.  FTE is based on 6 and 7.5 hours considered full time at the graduate and undergraduate levels, respectively.  Average age is based on the census date of each term. International residency is based on citizenship and is recoded by race for residency reporting purposes.</t>
  </si>
  <si>
    <t>Student Profile:  Summer 2021 (as of Census)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</si>
</sst>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9" x14ac:knownFonts="1">
    <font>
      <sz val="10"/>
      <name val="Arial"/>
    </font>
    <font>
      <sz val="10"/>
      <name val="Arial"/>
      <family val="2"/>
    </font>
    <font>
      <b/>
      <sz val="10"/>
      <name val="Arial"/>
      <family val="2"/>
    </font>
    <font>
      <sz val="10"/>
      <name val="Arial"/>
      <family val="2"/>
    </font>
    <font>
      <sz val="8"/>
      <name val="Arial"/>
      <family val="2"/>
    </font>
    <font>
      <b/>
      <sz val="12"/>
      <name val="Arial"/>
      <family val="2"/>
    </font>
    <font>
      <i/>
      <sz val="8"/>
      <name val="Arial"/>
      <family val="2"/>
    </font>
    <font>
      <sz val="11"/>
      <name val="Arial"/>
      <family val="2"/>
    </font>
    <font>
      <sz val="9"/>
      <name val="Arial"/>
      <family val="2"/>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43">
    <border>
      <left/>
      <right/>
      <top/>
      <bottom/>
      <diagonal/>
    </border>
    <border>
      <left/>
      <right style="hair">
        <color indexed="64"/>
      </right>
      <top style="hair">
        <color indexed="64"/>
      </top>
      <bottom style="hair">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double">
        <color indexed="64"/>
      </right>
      <top style="hair">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top/>
      <bottom style="thin">
        <color indexed="64"/>
      </bottom>
      <diagonal/>
    </border>
    <border>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double">
        <color indexed="64"/>
      </right>
      <top/>
      <bottom style="hair">
        <color indexed="64"/>
      </bottom>
      <diagonal/>
    </border>
    <border>
      <left/>
      <right style="double">
        <color indexed="64"/>
      </right>
      <top style="hair">
        <color indexed="64"/>
      </top>
      <bottom/>
      <diagonal/>
    </border>
    <border>
      <left style="thin">
        <color indexed="64"/>
      </left>
      <right style="hair">
        <color indexed="64"/>
      </right>
      <top style="double">
        <color indexed="64"/>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04">
    <xf numFmtId="0" fontId="0" fillId="0" borderId="0" xfId="0"/>
    <xf numFmtId="0" fontId="0" fillId="0" borderId="1" xfId="0" applyBorder="1" applyAlignment="1"/>
    <xf numFmtId="0" fontId="0" fillId="0" borderId="0" xfId="0" applyAlignment="1">
      <alignment horizontal="right" indent="1"/>
    </xf>
    <xf numFmtId="3" fontId="0" fillId="0" borderId="0" xfId="0" applyNumberFormat="1"/>
    <xf numFmtId="3" fontId="0" fillId="0" borderId="12" xfId="0" applyNumberFormat="1" applyBorder="1" applyAlignment="1"/>
    <xf numFmtId="0" fontId="0" fillId="0" borderId="12" xfId="0" applyBorder="1" applyAlignment="1"/>
    <xf numFmtId="3" fontId="0" fillId="0" borderId="1" xfId="0" applyNumberFormat="1" applyBorder="1" applyAlignment="1"/>
    <xf numFmtId="3" fontId="0" fillId="0" borderId="4" xfId="0" applyNumberFormat="1" applyBorder="1" applyAlignment="1"/>
    <xf numFmtId="0" fontId="0" fillId="0" borderId="4" xfId="0" applyBorder="1" applyAlignment="1"/>
    <xf numFmtId="0" fontId="0" fillId="0" borderId="17" xfId="0" applyBorder="1" applyAlignment="1">
      <alignment horizontal="left" indent="1"/>
    </xf>
    <xf numFmtId="0" fontId="0" fillId="0" borderId="18" xfId="0" applyBorder="1" applyAlignment="1">
      <alignment horizontal="left" indent="1"/>
    </xf>
    <xf numFmtId="0" fontId="0" fillId="0" borderId="19" xfId="0" applyBorder="1" applyAlignment="1">
      <alignment horizontal="right"/>
    </xf>
    <xf numFmtId="0" fontId="0" fillId="0" borderId="19" xfId="0" applyBorder="1" applyAlignment="1">
      <alignment horizontal="left" indent="1"/>
    </xf>
    <xf numFmtId="164" fontId="1" fillId="0" borderId="10" xfId="1" applyNumberFormat="1" applyFont="1" applyBorder="1" applyAlignment="1"/>
    <xf numFmtId="164" fontId="1" fillId="0" borderId="13" xfId="1" applyNumberFormat="1" applyFont="1" applyBorder="1" applyAlignment="1"/>
    <xf numFmtId="164" fontId="1" fillId="0" borderId="11" xfId="1" applyNumberFormat="1" applyFont="1" applyBorder="1" applyAlignment="1"/>
    <xf numFmtId="164" fontId="1" fillId="0" borderId="14" xfId="1" applyNumberFormat="1" applyFont="1" applyBorder="1" applyAlignment="1"/>
    <xf numFmtId="164" fontId="1" fillId="0" borderId="5" xfId="1" applyNumberFormat="1" applyFont="1" applyBorder="1" applyAlignment="1"/>
    <xf numFmtId="164" fontId="1" fillId="0" borderId="6" xfId="1" applyNumberFormat="1" applyFont="1" applyBorder="1" applyAlignment="1"/>
    <xf numFmtId="9" fontId="1" fillId="0" borderId="5" xfId="1" applyNumberFormat="1" applyFont="1" applyBorder="1" applyAlignment="1"/>
    <xf numFmtId="164" fontId="1" fillId="0" borderId="15" xfId="1" applyNumberFormat="1" applyFont="1" applyBorder="1" applyAlignment="1"/>
    <xf numFmtId="164" fontId="1" fillId="0" borderId="16" xfId="1" applyNumberFormat="1" applyFont="1" applyBorder="1" applyAlignment="1"/>
    <xf numFmtId="0" fontId="0" fillId="0" borderId="31" xfId="0" applyBorder="1" applyAlignment="1">
      <alignment horizontal="left" indent="1"/>
    </xf>
    <xf numFmtId="0" fontId="0" fillId="2" borderId="2" xfId="0" applyFill="1" applyBorder="1"/>
    <xf numFmtId="0" fontId="0" fillId="2" borderId="3" xfId="0" applyFill="1" applyBorder="1"/>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right" indent="1"/>
    </xf>
    <xf numFmtId="0" fontId="2" fillId="2" borderId="6" xfId="0" applyFont="1" applyFill="1" applyBorder="1" applyAlignment="1">
      <alignment horizontal="center"/>
    </xf>
    <xf numFmtId="0" fontId="2" fillId="2" borderId="7" xfId="0" applyFont="1" applyFill="1" applyBorder="1"/>
    <xf numFmtId="0" fontId="0" fillId="2" borderId="8" xfId="0" applyFill="1" applyBorder="1"/>
    <xf numFmtId="0" fontId="0" fillId="2" borderId="8" xfId="0" applyFill="1" applyBorder="1" applyAlignment="1">
      <alignment horizontal="right" indent="1"/>
    </xf>
    <xf numFmtId="0" fontId="0" fillId="2" borderId="9" xfId="0" applyFill="1" applyBorder="1"/>
    <xf numFmtId="0" fontId="2" fillId="2" borderId="20" xfId="0" applyFont="1" applyFill="1" applyBorder="1"/>
    <xf numFmtId="0" fontId="2" fillId="2" borderId="8" xfId="0" applyFont="1" applyFill="1" applyBorder="1"/>
    <xf numFmtId="0" fontId="2" fillId="2" borderId="8" xfId="0" applyFont="1" applyFill="1" applyBorder="1" applyAlignment="1">
      <alignment horizontal="right" indent="1"/>
    </xf>
    <xf numFmtId="0" fontId="0" fillId="2" borderId="8" xfId="0" applyFill="1" applyBorder="1" applyAlignment="1"/>
    <xf numFmtId="0" fontId="0" fillId="2" borderId="9" xfId="0" applyFill="1" applyBorder="1" applyAlignment="1"/>
    <xf numFmtId="0" fontId="2" fillId="2" borderId="9" xfId="0" applyFont="1" applyFill="1" applyBorder="1"/>
    <xf numFmtId="164" fontId="1" fillId="3" borderId="6" xfId="1" applyNumberFormat="1" applyFont="1" applyFill="1" applyBorder="1" applyAlignment="1"/>
    <xf numFmtId="0" fontId="0" fillId="3" borderId="17" xfId="0" applyFill="1" applyBorder="1" applyAlignment="1">
      <alignment horizontal="left" indent="1"/>
    </xf>
    <xf numFmtId="0" fontId="1" fillId="0" borderId="17" xfId="0" applyFont="1" applyBorder="1" applyAlignment="1">
      <alignment horizontal="left" indent="1"/>
    </xf>
    <xf numFmtId="0" fontId="1" fillId="0" borderId="18" xfId="0" applyFont="1" applyBorder="1" applyAlignment="1">
      <alignment horizontal="left" indent="1"/>
    </xf>
    <xf numFmtId="0" fontId="0" fillId="0" borderId="32" xfId="0" applyBorder="1" applyAlignment="1">
      <alignment horizontal="right"/>
    </xf>
    <xf numFmtId="3" fontId="0" fillId="0" borderId="33" xfId="0" applyNumberFormat="1" applyBorder="1" applyAlignment="1"/>
    <xf numFmtId="164" fontId="1" fillId="0" borderId="34" xfId="1" applyNumberFormat="1" applyFont="1" applyBorder="1" applyAlignment="1"/>
    <xf numFmtId="164" fontId="1" fillId="3" borderId="35" xfId="1" applyNumberFormat="1" applyFont="1" applyFill="1" applyBorder="1" applyAlignment="1"/>
    <xf numFmtId="0" fontId="3" fillId="0" borderId="36" xfId="0" applyFont="1" applyBorder="1" applyAlignment="1">
      <alignment horizontal="left" indent="1"/>
    </xf>
    <xf numFmtId="0" fontId="7" fillId="0" borderId="0" xfId="0" applyFont="1"/>
    <xf numFmtId="0" fontId="0" fillId="0" borderId="12" xfId="0" applyBorder="1" applyAlignment="1">
      <alignment horizontal="right" indent="1"/>
    </xf>
    <xf numFmtId="0" fontId="0" fillId="0" borderId="1" xfId="0" applyBorder="1" applyAlignment="1">
      <alignment horizontal="right" indent="1"/>
    </xf>
    <xf numFmtId="0" fontId="0" fillId="0" borderId="4" xfId="0" applyBorder="1" applyAlignment="1">
      <alignment horizontal="right" indent="1"/>
    </xf>
    <xf numFmtId="3" fontId="0" fillId="0" borderId="4" xfId="0" applyNumberFormat="1" applyBorder="1" applyAlignment="1">
      <alignment horizontal="right" indent="1"/>
    </xf>
    <xf numFmtId="0" fontId="1" fillId="0" borderId="36" xfId="0" applyFont="1" applyBorder="1" applyAlignment="1">
      <alignment horizontal="left" indent="1"/>
    </xf>
    <xf numFmtId="0" fontId="0" fillId="0" borderId="0" xfId="0" applyAlignment="1">
      <alignment horizontal="left"/>
    </xf>
    <xf numFmtId="165" fontId="0" fillId="0" borderId="0" xfId="0" applyNumberFormat="1"/>
    <xf numFmtId="0" fontId="0" fillId="0" borderId="0" xfId="0" applyFill="1"/>
    <xf numFmtId="0" fontId="0" fillId="0" borderId="0" xfId="0" applyBorder="1" applyAlignment="1">
      <alignment horizontal="right"/>
    </xf>
    <xf numFmtId="3" fontId="0" fillId="0" borderId="0" xfId="0" applyNumberFormat="1" applyBorder="1" applyAlignment="1"/>
    <xf numFmtId="164" fontId="1" fillId="0" borderId="0" xfId="1" applyNumberFormat="1" applyFont="1" applyBorder="1" applyAlignment="1"/>
    <xf numFmtId="164" fontId="1" fillId="3" borderId="0" xfId="1" applyNumberFormat="1" applyFont="1" applyFill="1" applyBorder="1" applyAlignment="1"/>
    <xf numFmtId="0" fontId="8" fillId="0" borderId="0" xfId="0" applyFont="1"/>
    <xf numFmtId="0" fontId="8" fillId="0" borderId="0" xfId="0" applyFont="1" applyAlignment="1">
      <alignment horizontal="right" indent="1"/>
    </xf>
    <xf numFmtId="0" fontId="8" fillId="0" borderId="0" xfId="0" applyFont="1" applyAlignment="1">
      <alignment horizontal="left" wrapText="1"/>
    </xf>
    <xf numFmtId="0" fontId="6" fillId="0" borderId="0" xfId="0" quotePrefix="1" applyFont="1" applyAlignment="1">
      <alignment horizontal="right"/>
    </xf>
    <xf numFmtId="0" fontId="6" fillId="0" borderId="0" xfId="0" applyFont="1" applyAlignment="1">
      <alignment horizontal="right"/>
    </xf>
    <xf numFmtId="165" fontId="0" fillId="0" borderId="37" xfId="0" applyNumberFormat="1" applyBorder="1" applyAlignment="1">
      <alignment horizontal="right" indent="3"/>
    </xf>
    <xf numFmtId="165" fontId="0" fillId="0" borderId="38" xfId="0" applyNumberFormat="1" applyBorder="1" applyAlignment="1">
      <alignment horizontal="right" indent="3"/>
    </xf>
    <xf numFmtId="165" fontId="0" fillId="0" borderId="39" xfId="0" applyNumberFormat="1" applyBorder="1" applyAlignment="1">
      <alignment horizontal="right" indent="2"/>
    </xf>
    <xf numFmtId="165" fontId="0" fillId="0" borderId="38" xfId="0" applyNumberFormat="1" applyBorder="1" applyAlignment="1">
      <alignment horizontal="right" indent="2"/>
    </xf>
    <xf numFmtId="165" fontId="0" fillId="0" borderId="40" xfId="0" applyNumberFormat="1" applyBorder="1" applyAlignment="1">
      <alignment horizontal="right" indent="2"/>
    </xf>
    <xf numFmtId="0" fontId="8" fillId="0" borderId="0" xfId="0" applyFont="1" applyBorder="1" applyAlignment="1">
      <alignment horizontal="left" wrapText="1"/>
    </xf>
    <xf numFmtId="0" fontId="8" fillId="0" borderId="0" xfId="0" applyFont="1" applyAlignment="1"/>
    <xf numFmtId="2" fontId="0" fillId="0" borderId="24" xfId="0" applyNumberFormat="1" applyBorder="1" applyAlignment="1">
      <alignment horizontal="right" indent="3"/>
    </xf>
    <xf numFmtId="2" fontId="0" fillId="0" borderId="25" xfId="0" applyNumberFormat="1" applyBorder="1" applyAlignment="1">
      <alignment horizontal="right" indent="3"/>
    </xf>
    <xf numFmtId="2" fontId="0" fillId="0" borderId="28" xfId="0" applyNumberFormat="1" applyBorder="1" applyAlignment="1">
      <alignment horizontal="right" indent="3"/>
    </xf>
    <xf numFmtId="2" fontId="0" fillId="0" borderId="26" xfId="0" applyNumberFormat="1" applyBorder="1" applyAlignment="1">
      <alignment horizontal="right" indent="3"/>
    </xf>
    <xf numFmtId="2" fontId="0" fillId="0" borderId="27" xfId="0" applyNumberFormat="1" applyBorder="1" applyAlignment="1">
      <alignment horizontal="right" indent="3"/>
    </xf>
    <xf numFmtId="2" fontId="0" fillId="0" borderId="29" xfId="0" applyNumberFormat="1" applyBorder="1" applyAlignment="1">
      <alignment horizontal="right" indent="3"/>
    </xf>
    <xf numFmtId="0" fontId="5" fillId="0" borderId="0" xfId="0" applyFont="1" applyAlignment="1">
      <alignment horizontal="center"/>
    </xf>
    <xf numFmtId="0" fontId="2" fillId="2" borderId="21" xfId="0" applyFont="1" applyFill="1" applyBorder="1" applyAlignment="1">
      <alignment horizontal="center"/>
    </xf>
    <xf numFmtId="0" fontId="2" fillId="2" borderId="22" xfId="0" applyFont="1" applyFill="1" applyBorder="1" applyAlignment="1">
      <alignment horizontal="center"/>
    </xf>
    <xf numFmtId="0" fontId="2" fillId="2" borderId="30" xfId="0" applyFont="1" applyFill="1" applyBorder="1" applyAlignment="1">
      <alignment horizontal="center"/>
    </xf>
    <xf numFmtId="0" fontId="2" fillId="2" borderId="23" xfId="0" applyFont="1" applyFill="1" applyBorder="1" applyAlignment="1">
      <alignment horizontal="center"/>
    </xf>
    <xf numFmtId="165" fontId="0" fillId="0" borderId="39" xfId="0" applyNumberFormat="1" applyFill="1" applyBorder="1" applyAlignment="1">
      <alignment horizontal="right" indent="2"/>
    </xf>
    <xf numFmtId="165" fontId="0" fillId="0" borderId="40" xfId="0" applyNumberFormat="1" applyFill="1" applyBorder="1" applyAlignment="1">
      <alignment horizontal="right" indent="2"/>
    </xf>
    <xf numFmtId="2" fontId="0" fillId="0" borderId="24" xfId="0" applyNumberFormat="1" applyFill="1" applyBorder="1" applyAlignment="1">
      <alignment horizontal="right" indent="3"/>
    </xf>
    <xf numFmtId="2" fontId="0" fillId="0" borderId="25" xfId="0" applyNumberFormat="1" applyFill="1" applyBorder="1" applyAlignment="1">
      <alignment horizontal="right" indent="3"/>
    </xf>
    <xf numFmtId="2" fontId="0" fillId="0" borderId="26" xfId="0" applyNumberFormat="1" applyFill="1" applyBorder="1" applyAlignment="1">
      <alignment horizontal="right" indent="3"/>
    </xf>
    <xf numFmtId="2" fontId="0" fillId="0" borderId="27" xfId="0" applyNumberFormat="1" applyFill="1" applyBorder="1" applyAlignment="1">
      <alignment horizontal="right" indent="3"/>
    </xf>
    <xf numFmtId="0" fontId="4" fillId="0" borderId="0" xfId="0" applyFont="1" applyAlignment="1">
      <alignment wrapText="1"/>
    </xf>
    <xf numFmtId="0" fontId="0" fillId="0" borderId="0" xfId="0" applyAlignment="1">
      <alignment wrapText="1"/>
    </xf>
    <xf numFmtId="166" fontId="0" fillId="0" borderId="37" xfId="0" applyNumberFormat="1" applyBorder="1" applyAlignment="1">
      <alignment horizontal="right" indent="3"/>
    </xf>
    <xf numFmtId="166" fontId="0" fillId="0" borderId="38" xfId="0" applyNumberFormat="1" applyBorder="1" applyAlignment="1">
      <alignment horizontal="right" indent="3"/>
    </xf>
    <xf numFmtId="166" fontId="0" fillId="0" borderId="39" xfId="0" applyNumberFormat="1" applyBorder="1" applyAlignment="1">
      <alignment horizontal="right" indent="2"/>
    </xf>
    <xf numFmtId="166" fontId="0" fillId="0" borderId="38" xfId="0" applyNumberFormat="1" applyBorder="1" applyAlignment="1">
      <alignment horizontal="right" indent="2"/>
    </xf>
    <xf numFmtId="166" fontId="0" fillId="0" borderId="40" xfId="0" applyNumberFormat="1" applyBorder="1" applyAlignment="1">
      <alignment horizontal="right" indent="2"/>
    </xf>
    <xf numFmtId="166" fontId="0" fillId="0" borderId="37" xfId="0" applyNumberFormat="1" applyFill="1" applyBorder="1" applyAlignment="1">
      <alignment horizontal="right" indent="3"/>
    </xf>
    <xf numFmtId="166" fontId="0" fillId="0" borderId="38" xfId="0" applyNumberFormat="1" applyFill="1" applyBorder="1" applyAlignment="1">
      <alignment horizontal="right" indent="3"/>
    </xf>
    <xf numFmtId="165" fontId="0" fillId="0" borderId="38" xfId="0" applyNumberFormat="1" applyFill="1" applyBorder="1" applyAlignment="1">
      <alignment horizontal="right" indent="2"/>
    </xf>
    <xf numFmtId="165" fontId="0" fillId="0" borderId="41" xfId="0" applyNumberFormat="1" applyFill="1" applyBorder="1" applyAlignment="1">
      <alignment horizontal="center"/>
    </xf>
    <xf numFmtId="165" fontId="0" fillId="0" borderId="42" xfId="0" applyNumberFormat="1" applyFill="1" applyBorder="1" applyAlignment="1">
      <alignment horizontal="center"/>
    </xf>
    <xf numFmtId="165" fontId="0" fillId="0" borderId="8" xfId="0" applyNumberFormat="1" applyBorder="1" applyAlignment="1">
      <alignment horizontal="center"/>
    </xf>
    <xf numFmtId="165" fontId="0" fillId="0" borderId="9" xfId="0" applyNumberFormat="1" applyBorder="1" applyAlignment="1">
      <alignment horizont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N63"/>
  <sheetViews>
    <sheetView tabSelected="1" zoomScale="96" zoomScaleNormal="96" workbookViewId="0">
      <selection activeCell="A2" sqref="A2:I2"/>
    </sheetView>
  </sheetViews>
  <sheetFormatPr defaultRowHeight="12.75" x14ac:dyDescent="0.2"/>
  <cols>
    <col min="1" max="1" width="34.7109375" customWidth="1"/>
    <col min="2" max="4" width="7.5703125" customWidth="1"/>
    <col min="6" max="6" width="6.7109375" style="2" hidden="1" customWidth="1"/>
    <col min="7" max="7" width="0" hidden="1" customWidth="1"/>
    <col min="8" max="8" width="7.28515625" customWidth="1"/>
    <col min="9" max="9" width="8" customWidth="1"/>
  </cols>
  <sheetData>
    <row r="2" spans="1:9" ht="15.75" x14ac:dyDescent="0.25">
      <c r="A2" s="79" t="s">
        <v>59</v>
      </c>
      <c r="B2" s="79"/>
      <c r="C2" s="79"/>
      <c r="D2" s="79"/>
      <c r="E2" s="79"/>
      <c r="F2" s="79"/>
      <c r="G2" s="79"/>
      <c r="H2" s="79"/>
      <c r="I2" s="79"/>
    </row>
    <row r="3" spans="1:9" ht="15.75" x14ac:dyDescent="0.25">
      <c r="A3" s="79" t="s">
        <v>64</v>
      </c>
      <c r="B3" s="79"/>
      <c r="C3" s="79"/>
      <c r="D3" s="79"/>
      <c r="E3" s="79"/>
      <c r="F3" s="79"/>
      <c r="G3" s="79"/>
      <c r="H3" s="79"/>
      <c r="I3" s="79"/>
    </row>
    <row r="4" spans="1:9" ht="15.75" x14ac:dyDescent="0.25">
      <c r="A4" s="79" t="s">
        <v>51</v>
      </c>
      <c r="B4" s="79"/>
      <c r="C4" s="79"/>
      <c r="D4" s="79"/>
      <c r="E4" s="79"/>
      <c r="F4" s="79"/>
      <c r="G4" s="79"/>
      <c r="H4" s="79"/>
      <c r="I4" s="79"/>
    </row>
    <row r="5" spans="1:9" ht="13.5" thickBot="1" x14ac:dyDescent="0.25"/>
    <row r="6" spans="1:9" ht="13.5" thickTop="1" x14ac:dyDescent="0.2">
      <c r="A6" s="23"/>
      <c r="B6" s="80" t="s">
        <v>0</v>
      </c>
      <c r="C6" s="81"/>
      <c r="D6" s="82" t="s">
        <v>35</v>
      </c>
      <c r="E6" s="81"/>
      <c r="F6" s="80" t="s">
        <v>3</v>
      </c>
      <c r="G6" s="81"/>
      <c r="H6" s="80" t="s">
        <v>7</v>
      </c>
      <c r="I6" s="83"/>
    </row>
    <row r="7" spans="1:9" x14ac:dyDescent="0.2">
      <c r="A7" s="24"/>
      <c r="B7" s="25" t="s">
        <v>1</v>
      </c>
      <c r="C7" s="26" t="s">
        <v>2</v>
      </c>
      <c r="D7" s="25" t="s">
        <v>1</v>
      </c>
      <c r="E7" s="26" t="s">
        <v>2</v>
      </c>
      <c r="F7" s="27" t="s">
        <v>1</v>
      </c>
      <c r="G7" s="26" t="s">
        <v>2</v>
      </c>
      <c r="H7" s="25" t="s">
        <v>1</v>
      </c>
      <c r="I7" s="28" t="s">
        <v>2</v>
      </c>
    </row>
    <row r="8" spans="1:9" x14ac:dyDescent="0.2">
      <c r="A8" s="29" t="s">
        <v>4</v>
      </c>
      <c r="B8" s="30"/>
      <c r="C8" s="30"/>
      <c r="D8" s="30"/>
      <c r="E8" s="30"/>
      <c r="F8" s="31"/>
      <c r="G8" s="30"/>
      <c r="H8" s="30"/>
      <c r="I8" s="32"/>
    </row>
    <row r="9" spans="1:9" x14ac:dyDescent="0.2">
      <c r="A9" s="9" t="s">
        <v>5</v>
      </c>
      <c r="B9" s="4">
        <v>103</v>
      </c>
      <c r="C9" s="13">
        <f>B9/B11</f>
        <v>0.4881516587677725</v>
      </c>
      <c r="D9" s="4">
        <v>60</v>
      </c>
      <c r="E9" s="13">
        <f>D9/D11</f>
        <v>0.48780487804878048</v>
      </c>
      <c r="F9" s="5">
        <v>0</v>
      </c>
      <c r="G9" s="13" t="e">
        <f>F9/F11</f>
        <v>#DIV/0!</v>
      </c>
      <c r="H9" s="4">
        <f>B9+D9+F9</f>
        <v>163</v>
      </c>
      <c r="I9" s="14">
        <f>H9/H11</f>
        <v>0.4880239520958084</v>
      </c>
    </row>
    <row r="10" spans="1:9" x14ac:dyDescent="0.2">
      <c r="A10" s="10" t="s">
        <v>6</v>
      </c>
      <c r="B10" s="6">
        <v>108</v>
      </c>
      <c r="C10" s="15">
        <f>B10/B11</f>
        <v>0.51184834123222744</v>
      </c>
      <c r="D10" s="6">
        <v>63</v>
      </c>
      <c r="E10" s="15">
        <f>D10/D11</f>
        <v>0.51219512195121952</v>
      </c>
      <c r="F10" s="1">
        <v>0</v>
      </c>
      <c r="G10" s="15" t="e">
        <f>F10/F11</f>
        <v>#DIV/0!</v>
      </c>
      <c r="H10" s="6">
        <f>B10+D10+F10</f>
        <v>171</v>
      </c>
      <c r="I10" s="16">
        <f>H10/H11</f>
        <v>0.5119760479041916</v>
      </c>
    </row>
    <row r="11" spans="1:9" x14ac:dyDescent="0.2">
      <c r="A11" s="11" t="s">
        <v>7</v>
      </c>
      <c r="B11" s="7">
        <f>SUM(B9:B10)</f>
        <v>211</v>
      </c>
      <c r="C11" s="17">
        <f>SUM(C9:C10)</f>
        <v>1</v>
      </c>
      <c r="D11" s="7">
        <f>D9+D10</f>
        <v>123</v>
      </c>
      <c r="E11" s="17">
        <f>SUM(E9:E10)</f>
        <v>1</v>
      </c>
      <c r="F11" s="8">
        <f>SUM(F9:F10)</f>
        <v>0</v>
      </c>
      <c r="G11" s="17" t="e">
        <f>SUM(G9:G10)</f>
        <v>#DIV/0!</v>
      </c>
      <c r="H11" s="7">
        <f>B11+D11+F11</f>
        <v>334</v>
      </c>
      <c r="I11" s="18">
        <f>SUM(I9:I10)</f>
        <v>1</v>
      </c>
    </row>
    <row r="12" spans="1:9" x14ac:dyDescent="0.2">
      <c r="A12" s="29" t="s">
        <v>8</v>
      </c>
      <c r="B12" s="36"/>
      <c r="C12" s="36"/>
      <c r="D12" s="36"/>
      <c r="E12" s="36"/>
      <c r="F12" s="36"/>
      <c r="G12" s="36"/>
      <c r="H12" s="36"/>
      <c r="I12" s="37"/>
    </row>
    <row r="13" spans="1:9" x14ac:dyDescent="0.2">
      <c r="A13" s="9" t="s">
        <v>38</v>
      </c>
      <c r="B13" s="5">
        <v>1</v>
      </c>
      <c r="C13" s="13">
        <f>B13/B22</f>
        <v>4.7393364928909956E-3</v>
      </c>
      <c r="D13" s="5">
        <v>0</v>
      </c>
      <c r="E13" s="13">
        <f>D13/D22</f>
        <v>0</v>
      </c>
      <c r="F13" s="5">
        <v>0</v>
      </c>
      <c r="G13" s="13" t="e">
        <f>F13/F22</f>
        <v>#DIV/0!</v>
      </c>
      <c r="H13" s="4">
        <f t="shared" ref="H13:H21" si="0">B13+D13+F13</f>
        <v>1</v>
      </c>
      <c r="I13" s="14">
        <f>H13/H22</f>
        <v>2.9940119760479044E-3</v>
      </c>
    </row>
    <row r="14" spans="1:9" x14ac:dyDescent="0.2">
      <c r="A14" s="10" t="s">
        <v>9</v>
      </c>
      <c r="B14" s="1">
        <v>11</v>
      </c>
      <c r="C14" s="15">
        <f>B14/B22</f>
        <v>5.2132701421800945E-2</v>
      </c>
      <c r="D14" s="1">
        <v>10</v>
      </c>
      <c r="E14" s="15">
        <f>D14/D22</f>
        <v>8.1300813008130079E-2</v>
      </c>
      <c r="F14" s="1">
        <v>0</v>
      </c>
      <c r="G14" s="15" t="e">
        <f>F14/F22</f>
        <v>#DIV/0!</v>
      </c>
      <c r="H14" s="6">
        <f t="shared" si="0"/>
        <v>21</v>
      </c>
      <c r="I14" s="16">
        <f>H14/H22</f>
        <v>6.2874251497005984E-2</v>
      </c>
    </row>
    <row r="15" spans="1:9" x14ac:dyDescent="0.2">
      <c r="A15" s="10" t="s">
        <v>39</v>
      </c>
      <c r="B15" s="1">
        <v>33</v>
      </c>
      <c r="C15" s="15">
        <f>B15/B22</f>
        <v>0.15639810426540285</v>
      </c>
      <c r="D15" s="1">
        <v>15</v>
      </c>
      <c r="E15" s="15">
        <f>D15/D22</f>
        <v>0.12195121951219512</v>
      </c>
      <c r="F15" s="1">
        <v>0</v>
      </c>
      <c r="G15" s="15" t="e">
        <f>F15/F22</f>
        <v>#DIV/0!</v>
      </c>
      <c r="H15" s="6">
        <f t="shared" si="0"/>
        <v>48</v>
      </c>
      <c r="I15" s="16">
        <f>H15/H22</f>
        <v>0.1437125748502994</v>
      </c>
    </row>
    <row r="16" spans="1:9" x14ac:dyDescent="0.2">
      <c r="A16" s="10" t="s">
        <v>40</v>
      </c>
      <c r="B16" s="1">
        <v>22</v>
      </c>
      <c r="C16" s="15">
        <f>B16/B22</f>
        <v>0.10426540284360189</v>
      </c>
      <c r="D16" s="1">
        <v>1</v>
      </c>
      <c r="E16" s="15">
        <f>D16/D22</f>
        <v>8.130081300813009E-3</v>
      </c>
      <c r="F16" s="1">
        <v>0</v>
      </c>
      <c r="G16" s="15" t="e">
        <f>F16/F22</f>
        <v>#DIV/0!</v>
      </c>
      <c r="H16" s="6">
        <f t="shared" si="0"/>
        <v>23</v>
      </c>
      <c r="I16" s="16">
        <f>H16/H22</f>
        <v>6.8862275449101798E-2</v>
      </c>
    </row>
    <row r="17" spans="1:9" x14ac:dyDescent="0.2">
      <c r="A17" s="10" t="s">
        <v>41</v>
      </c>
      <c r="B17" s="1">
        <v>0</v>
      </c>
      <c r="C17" s="15">
        <f>B17/B22</f>
        <v>0</v>
      </c>
      <c r="D17" s="1">
        <v>0</v>
      </c>
      <c r="E17" s="15">
        <f>D17/D22</f>
        <v>0</v>
      </c>
      <c r="F17" s="1">
        <v>0</v>
      </c>
      <c r="G17" s="15" t="e">
        <f>F17/F22</f>
        <v>#DIV/0!</v>
      </c>
      <c r="H17" s="6">
        <f t="shared" si="0"/>
        <v>0</v>
      </c>
      <c r="I17" s="16">
        <f>H17/H22</f>
        <v>0</v>
      </c>
    </row>
    <row r="18" spans="1:9" x14ac:dyDescent="0.2">
      <c r="A18" s="10" t="s">
        <v>10</v>
      </c>
      <c r="B18" s="6">
        <v>131</v>
      </c>
      <c r="C18" s="15">
        <f>B18/B22</f>
        <v>0.62085308056872035</v>
      </c>
      <c r="D18" s="6">
        <v>81</v>
      </c>
      <c r="E18" s="15">
        <f>D18/D22</f>
        <v>0.65853658536585369</v>
      </c>
      <c r="F18" s="1">
        <v>0</v>
      </c>
      <c r="G18" s="15" t="e">
        <f>F18/F22</f>
        <v>#DIV/0!</v>
      </c>
      <c r="H18" s="6">
        <f t="shared" si="0"/>
        <v>212</v>
      </c>
      <c r="I18" s="16">
        <f>H18/H22</f>
        <v>0.6347305389221557</v>
      </c>
    </row>
    <row r="19" spans="1:9" x14ac:dyDescent="0.2">
      <c r="A19" s="10" t="s">
        <v>42</v>
      </c>
      <c r="B19" s="6">
        <v>6</v>
      </c>
      <c r="C19" s="15">
        <f>B19/B22</f>
        <v>2.843601895734597E-2</v>
      </c>
      <c r="D19" s="6">
        <v>2</v>
      </c>
      <c r="E19" s="15">
        <f>D19/D22</f>
        <v>1.6260162601626018E-2</v>
      </c>
      <c r="F19" s="1">
        <v>0</v>
      </c>
      <c r="G19" s="15" t="e">
        <f>F19/F22</f>
        <v>#DIV/0!</v>
      </c>
      <c r="H19" s="6">
        <f t="shared" si="0"/>
        <v>8</v>
      </c>
      <c r="I19" s="16">
        <f>H19/H22</f>
        <v>2.3952095808383235E-2</v>
      </c>
    </row>
    <row r="20" spans="1:9" x14ac:dyDescent="0.2">
      <c r="A20" s="10" t="s">
        <v>43</v>
      </c>
      <c r="B20" s="1">
        <v>6</v>
      </c>
      <c r="C20" s="15">
        <f>B20/B22</f>
        <v>2.843601895734597E-2</v>
      </c>
      <c r="D20" s="1">
        <v>13</v>
      </c>
      <c r="E20" s="15">
        <f>D20/D22</f>
        <v>0.10569105691056911</v>
      </c>
      <c r="F20" s="1">
        <v>0</v>
      </c>
      <c r="G20" s="15" t="e">
        <f>F20/F22</f>
        <v>#DIV/0!</v>
      </c>
      <c r="H20" s="6">
        <f t="shared" si="0"/>
        <v>19</v>
      </c>
      <c r="I20" s="16">
        <f>H20/H22</f>
        <v>5.6886227544910177E-2</v>
      </c>
    </row>
    <row r="21" spans="1:9" x14ac:dyDescent="0.2">
      <c r="A21" s="22" t="s">
        <v>44</v>
      </c>
      <c r="B21" s="8">
        <v>1</v>
      </c>
      <c r="C21" s="15">
        <f>B21/B22</f>
        <v>4.7393364928909956E-3</v>
      </c>
      <c r="D21" s="8">
        <v>1</v>
      </c>
      <c r="E21" s="15">
        <f>D21/D22</f>
        <v>8.130081300813009E-3</v>
      </c>
      <c r="F21" s="8">
        <v>0</v>
      </c>
      <c r="G21" s="15" t="e">
        <f>F21/F22</f>
        <v>#DIV/0!</v>
      </c>
      <c r="H21" s="7">
        <f t="shared" si="0"/>
        <v>2</v>
      </c>
      <c r="I21" s="18">
        <f>H21/H22</f>
        <v>5.9880239520958087E-3</v>
      </c>
    </row>
    <row r="22" spans="1:9" x14ac:dyDescent="0.2">
      <c r="A22" s="11" t="s">
        <v>7</v>
      </c>
      <c r="B22" s="7">
        <f>SUM(B13:B21)</f>
        <v>211</v>
      </c>
      <c r="C22" s="17">
        <f>SUM(C13:C21)</f>
        <v>0.99999999999999989</v>
      </c>
      <c r="D22" s="7">
        <f>SUM(D13:D21)</f>
        <v>123</v>
      </c>
      <c r="E22" s="17">
        <f>SUM(E13:E21)</f>
        <v>1</v>
      </c>
      <c r="F22" s="8">
        <f>SUM(F13:F21)</f>
        <v>0</v>
      </c>
      <c r="G22" s="17" t="e">
        <f>SUM(G13:G20)</f>
        <v>#DIV/0!</v>
      </c>
      <c r="H22" s="7">
        <f>SUM(H13:H21)</f>
        <v>334</v>
      </c>
      <c r="I22" s="18">
        <f>SUM(I13:I21)</f>
        <v>1</v>
      </c>
    </row>
    <row r="23" spans="1:9" x14ac:dyDescent="0.2">
      <c r="A23" s="29" t="s">
        <v>11</v>
      </c>
      <c r="B23" s="36"/>
      <c r="C23" s="36"/>
      <c r="D23" s="36"/>
      <c r="E23" s="36"/>
      <c r="F23" s="36"/>
      <c r="G23" s="36"/>
      <c r="H23" s="36"/>
      <c r="I23" s="37"/>
    </row>
    <row r="24" spans="1:9" x14ac:dyDescent="0.2">
      <c r="A24" s="40" t="s">
        <v>12</v>
      </c>
      <c r="B24" s="5">
        <v>0</v>
      </c>
      <c r="C24" s="13">
        <f t="shared" ref="C24:C33" si="1">B24/$B$34</f>
        <v>0</v>
      </c>
      <c r="D24" s="5">
        <v>0</v>
      </c>
      <c r="E24" s="13">
        <f>D24/D34</f>
        <v>0</v>
      </c>
      <c r="F24" s="5">
        <v>0</v>
      </c>
      <c r="G24" s="13" t="e">
        <f>F24/F34</f>
        <v>#DIV/0!</v>
      </c>
      <c r="H24" s="5">
        <f t="shared" ref="H24:H34" si="2">B24+D24+F24</f>
        <v>0</v>
      </c>
      <c r="I24" s="14">
        <f>H24/H34</f>
        <v>0</v>
      </c>
    </row>
    <row r="25" spans="1:9" x14ac:dyDescent="0.2">
      <c r="A25" s="10" t="s">
        <v>13</v>
      </c>
      <c r="B25" s="1">
        <v>7</v>
      </c>
      <c r="C25" s="13">
        <f t="shared" si="1"/>
        <v>3.3175355450236969E-2</v>
      </c>
      <c r="D25" s="1">
        <v>0</v>
      </c>
      <c r="E25" s="15">
        <f>D25/D34</f>
        <v>0</v>
      </c>
      <c r="F25" s="1">
        <v>0</v>
      </c>
      <c r="G25" s="15" t="e">
        <f>F25/F34</f>
        <v>#DIV/0!</v>
      </c>
      <c r="H25" s="1">
        <f t="shared" si="2"/>
        <v>7</v>
      </c>
      <c r="I25" s="16">
        <f>H25/H34</f>
        <v>2.0958083832335328E-2</v>
      </c>
    </row>
    <row r="26" spans="1:9" x14ac:dyDescent="0.2">
      <c r="A26" s="10" t="s">
        <v>14</v>
      </c>
      <c r="B26" s="1">
        <v>45</v>
      </c>
      <c r="C26" s="13">
        <f t="shared" si="1"/>
        <v>0.2132701421800948</v>
      </c>
      <c r="D26" s="1">
        <v>0</v>
      </c>
      <c r="E26" s="15">
        <f>D26/D34</f>
        <v>0</v>
      </c>
      <c r="F26" s="1">
        <v>0</v>
      </c>
      <c r="G26" s="15" t="e">
        <f>F26/F34</f>
        <v>#DIV/0!</v>
      </c>
      <c r="H26" s="5">
        <f t="shared" si="2"/>
        <v>45</v>
      </c>
      <c r="I26" s="16">
        <f>H26/H34</f>
        <v>0.1347305389221557</v>
      </c>
    </row>
    <row r="27" spans="1:9" x14ac:dyDescent="0.2">
      <c r="A27" s="10" t="s">
        <v>15</v>
      </c>
      <c r="B27" s="1">
        <v>53</v>
      </c>
      <c r="C27" s="13">
        <f t="shared" si="1"/>
        <v>0.25118483412322273</v>
      </c>
      <c r="D27" s="1">
        <v>37</v>
      </c>
      <c r="E27" s="15">
        <f>D27/D34</f>
        <v>0.30081300813008133</v>
      </c>
      <c r="F27" s="1">
        <v>0</v>
      </c>
      <c r="G27" s="15" t="e">
        <f>F27/F34</f>
        <v>#DIV/0!</v>
      </c>
      <c r="H27" s="5">
        <f t="shared" si="2"/>
        <v>90</v>
      </c>
      <c r="I27" s="16">
        <f>H27/H34</f>
        <v>0.26946107784431139</v>
      </c>
    </row>
    <row r="28" spans="1:9" x14ac:dyDescent="0.2">
      <c r="A28" s="10" t="s">
        <v>16</v>
      </c>
      <c r="B28" s="1">
        <v>34</v>
      </c>
      <c r="C28" s="13">
        <f t="shared" si="1"/>
        <v>0.16113744075829384</v>
      </c>
      <c r="D28" s="1">
        <v>23</v>
      </c>
      <c r="E28" s="15">
        <f>D28/D34</f>
        <v>0.18699186991869918</v>
      </c>
      <c r="F28" s="1">
        <v>0</v>
      </c>
      <c r="G28" s="15" t="e">
        <f>F28/F34</f>
        <v>#DIV/0!</v>
      </c>
      <c r="H28" s="5">
        <f t="shared" si="2"/>
        <v>57</v>
      </c>
      <c r="I28" s="16">
        <f>H28/H34</f>
        <v>0.17065868263473055</v>
      </c>
    </row>
    <row r="29" spans="1:9" x14ac:dyDescent="0.2">
      <c r="A29" s="10" t="s">
        <v>17</v>
      </c>
      <c r="B29" s="1">
        <v>27</v>
      </c>
      <c r="C29" s="13">
        <f t="shared" si="1"/>
        <v>0.12796208530805686</v>
      </c>
      <c r="D29" s="1">
        <v>15</v>
      </c>
      <c r="E29" s="15">
        <f>D29/D34</f>
        <v>0.12195121951219512</v>
      </c>
      <c r="F29" s="1">
        <v>0</v>
      </c>
      <c r="G29" s="15" t="e">
        <f>F29/F34</f>
        <v>#DIV/0!</v>
      </c>
      <c r="H29" s="5">
        <f t="shared" si="2"/>
        <v>42</v>
      </c>
      <c r="I29" s="16">
        <f>H29/H34</f>
        <v>0.12574850299401197</v>
      </c>
    </row>
    <row r="30" spans="1:9" x14ac:dyDescent="0.2">
      <c r="A30" s="10" t="s">
        <v>18</v>
      </c>
      <c r="B30" s="1">
        <v>22</v>
      </c>
      <c r="C30" s="13">
        <f t="shared" si="1"/>
        <v>0.10426540284360189</v>
      </c>
      <c r="D30" s="1">
        <v>19</v>
      </c>
      <c r="E30" s="15">
        <f>D30/D34</f>
        <v>0.15447154471544716</v>
      </c>
      <c r="F30" s="1">
        <v>0</v>
      </c>
      <c r="G30" s="15" t="e">
        <f>F30/F34</f>
        <v>#DIV/0!</v>
      </c>
      <c r="H30" s="5">
        <f t="shared" si="2"/>
        <v>41</v>
      </c>
      <c r="I30" s="16">
        <f>H30/H34</f>
        <v>0.12275449101796407</v>
      </c>
    </row>
    <row r="31" spans="1:9" x14ac:dyDescent="0.2">
      <c r="A31" s="10" t="s">
        <v>19</v>
      </c>
      <c r="B31" s="1">
        <v>13</v>
      </c>
      <c r="C31" s="13">
        <f t="shared" si="1"/>
        <v>6.1611374407582936E-2</v>
      </c>
      <c r="D31" s="1">
        <v>19</v>
      </c>
      <c r="E31" s="15">
        <f>D31/D34</f>
        <v>0.15447154471544716</v>
      </c>
      <c r="F31" s="1">
        <v>0</v>
      </c>
      <c r="G31" s="15" t="e">
        <f>F31/F34</f>
        <v>#DIV/0!</v>
      </c>
      <c r="H31" s="5">
        <f t="shared" si="2"/>
        <v>32</v>
      </c>
      <c r="I31" s="16">
        <f>H31/H34</f>
        <v>9.580838323353294E-2</v>
      </c>
    </row>
    <row r="32" spans="1:9" x14ac:dyDescent="0.2">
      <c r="A32" s="10" t="s">
        <v>20</v>
      </c>
      <c r="B32" s="1">
        <v>9</v>
      </c>
      <c r="C32" s="13">
        <f t="shared" si="1"/>
        <v>4.2654028436018961E-2</v>
      </c>
      <c r="D32" s="1">
        <v>10</v>
      </c>
      <c r="E32" s="15">
        <f>D32/D34</f>
        <v>8.1300813008130079E-2</v>
      </c>
      <c r="F32" s="1">
        <v>0</v>
      </c>
      <c r="G32" s="15" t="e">
        <f>F32/F34</f>
        <v>#DIV/0!</v>
      </c>
      <c r="H32" s="5">
        <f t="shared" si="2"/>
        <v>19</v>
      </c>
      <c r="I32" s="16">
        <f>H32/H34</f>
        <v>5.6886227544910177E-2</v>
      </c>
    </row>
    <row r="33" spans="1:14" x14ac:dyDescent="0.2">
      <c r="A33" s="10" t="s">
        <v>21</v>
      </c>
      <c r="B33" s="1">
        <v>1</v>
      </c>
      <c r="C33" s="13">
        <f t="shared" si="1"/>
        <v>4.7393364928909956E-3</v>
      </c>
      <c r="D33" s="1">
        <v>0</v>
      </c>
      <c r="E33" s="15">
        <f>D33/D34</f>
        <v>0</v>
      </c>
      <c r="F33" s="1">
        <v>0</v>
      </c>
      <c r="G33" s="15" t="e">
        <f>F33/F34</f>
        <v>#DIV/0!</v>
      </c>
      <c r="H33" s="5">
        <f t="shared" si="2"/>
        <v>1</v>
      </c>
      <c r="I33" s="16">
        <f>H33/H34</f>
        <v>2.9940119760479044E-3</v>
      </c>
    </row>
    <row r="34" spans="1:14" x14ac:dyDescent="0.2">
      <c r="A34" s="11" t="s">
        <v>7</v>
      </c>
      <c r="B34" s="7">
        <f t="shared" ref="B34:G34" si="3">SUM(B24:B33)</f>
        <v>211</v>
      </c>
      <c r="C34" s="17">
        <f t="shared" si="3"/>
        <v>1</v>
      </c>
      <c r="D34" s="7">
        <f t="shared" si="3"/>
        <v>123</v>
      </c>
      <c r="E34" s="17">
        <f t="shared" si="3"/>
        <v>1</v>
      </c>
      <c r="F34" s="7">
        <f t="shared" si="3"/>
        <v>0</v>
      </c>
      <c r="G34" s="17" t="e">
        <f t="shared" si="3"/>
        <v>#DIV/0!</v>
      </c>
      <c r="H34" s="4">
        <f t="shared" si="2"/>
        <v>334</v>
      </c>
      <c r="I34" s="18">
        <f>SUM(I24:I33)</f>
        <v>1</v>
      </c>
      <c r="J34" s="3"/>
    </row>
    <row r="35" spans="1:14" x14ac:dyDescent="0.2">
      <c r="A35" s="29" t="s">
        <v>22</v>
      </c>
      <c r="B35" s="30"/>
      <c r="C35" s="30"/>
      <c r="D35" s="30"/>
      <c r="E35" s="30"/>
      <c r="F35" s="31"/>
      <c r="G35" s="30"/>
      <c r="H35" s="30"/>
      <c r="I35" s="32"/>
    </row>
    <row r="36" spans="1:14" x14ac:dyDescent="0.2">
      <c r="A36" s="9" t="s">
        <v>23</v>
      </c>
      <c r="B36" s="73">
        <v>28.81</v>
      </c>
      <c r="C36" s="74"/>
      <c r="D36" s="73">
        <v>33.56</v>
      </c>
      <c r="E36" s="74"/>
      <c r="F36" s="73">
        <v>0</v>
      </c>
      <c r="G36" s="74"/>
      <c r="H36" s="73">
        <v>30.56</v>
      </c>
      <c r="I36" s="75"/>
    </row>
    <row r="37" spans="1:14" x14ac:dyDescent="0.2">
      <c r="A37" s="12" t="s">
        <v>24</v>
      </c>
      <c r="B37" s="76">
        <v>9.23</v>
      </c>
      <c r="C37" s="77"/>
      <c r="D37" s="76">
        <v>10.17</v>
      </c>
      <c r="E37" s="77"/>
      <c r="F37" s="76">
        <v>0</v>
      </c>
      <c r="G37" s="77"/>
      <c r="H37" s="76">
        <v>9.85</v>
      </c>
      <c r="I37" s="78"/>
    </row>
    <row r="38" spans="1:14" x14ac:dyDescent="0.2">
      <c r="A38" s="29" t="s">
        <v>60</v>
      </c>
      <c r="B38" s="30"/>
      <c r="C38" s="30"/>
      <c r="D38" s="30"/>
      <c r="E38" s="30"/>
      <c r="F38" s="31"/>
      <c r="G38" s="30"/>
      <c r="H38" s="30"/>
      <c r="I38" s="32"/>
    </row>
    <row r="39" spans="1:14" x14ac:dyDescent="0.2">
      <c r="A39" s="10" t="s">
        <v>32</v>
      </c>
      <c r="B39" s="6">
        <v>197</v>
      </c>
      <c r="C39" s="15">
        <f>B39/B42</f>
        <v>0.93364928909952605</v>
      </c>
      <c r="D39" s="6">
        <v>95</v>
      </c>
      <c r="E39" s="15">
        <f>D39/D42</f>
        <v>0.77235772357723576</v>
      </c>
      <c r="F39" s="1">
        <v>0</v>
      </c>
      <c r="G39" s="15" t="e">
        <f>F39/F42</f>
        <v>#DIV/0!</v>
      </c>
      <c r="H39" s="6">
        <f>B39+D39+F39</f>
        <v>292</v>
      </c>
      <c r="I39" s="16">
        <f>H39/H42</f>
        <v>0.87425149700598803</v>
      </c>
    </row>
    <row r="40" spans="1:14" x14ac:dyDescent="0.2">
      <c r="A40" s="10" t="s">
        <v>33</v>
      </c>
      <c r="B40" s="6">
        <v>6</v>
      </c>
      <c r="C40" s="15">
        <f>B40/B42</f>
        <v>2.843601895734597E-2</v>
      </c>
      <c r="D40" s="6">
        <v>13</v>
      </c>
      <c r="E40" s="15">
        <f>D40/D42</f>
        <v>0.10569105691056911</v>
      </c>
      <c r="F40" s="1">
        <v>0</v>
      </c>
      <c r="G40" s="15" t="e">
        <f>F40/F42</f>
        <v>#DIV/0!</v>
      </c>
      <c r="H40" s="6">
        <f>B40+D40+F40</f>
        <v>19</v>
      </c>
      <c r="I40" s="16">
        <f>H40/H42</f>
        <v>5.6886227544910177E-2</v>
      </c>
    </row>
    <row r="41" spans="1:14" x14ac:dyDescent="0.2">
      <c r="A41" s="10" t="s">
        <v>34</v>
      </c>
      <c r="B41" s="1">
        <v>8</v>
      </c>
      <c r="C41" s="15">
        <f>B41/B42</f>
        <v>3.7914691943127965E-2</v>
      </c>
      <c r="D41" s="1">
        <v>15</v>
      </c>
      <c r="E41" s="15">
        <f>D41/D42</f>
        <v>0.12195121951219512</v>
      </c>
      <c r="F41" s="1">
        <v>0</v>
      </c>
      <c r="G41" s="15" t="e">
        <f>F41/F42</f>
        <v>#DIV/0!</v>
      </c>
      <c r="H41" s="6">
        <f>B41+D41+F41</f>
        <v>23</v>
      </c>
      <c r="I41" s="16">
        <f>H41/H42</f>
        <v>6.8862275449101798E-2</v>
      </c>
      <c r="N41" s="54"/>
    </row>
    <row r="42" spans="1:14" x14ac:dyDescent="0.2">
      <c r="A42" s="11" t="s">
        <v>7</v>
      </c>
      <c r="B42" s="7">
        <f t="shared" ref="B42:I42" si="4">SUM(B39:B41)</f>
        <v>211</v>
      </c>
      <c r="C42" s="17">
        <f t="shared" si="4"/>
        <v>1</v>
      </c>
      <c r="D42" s="7">
        <f t="shared" si="4"/>
        <v>123</v>
      </c>
      <c r="E42" s="17">
        <f t="shared" si="4"/>
        <v>1</v>
      </c>
      <c r="F42" s="8">
        <f t="shared" si="4"/>
        <v>0</v>
      </c>
      <c r="G42" s="17" t="e">
        <f t="shared" si="4"/>
        <v>#DIV/0!</v>
      </c>
      <c r="H42" s="7">
        <f t="shared" si="4"/>
        <v>334</v>
      </c>
      <c r="I42" s="18">
        <f t="shared" si="4"/>
        <v>1</v>
      </c>
    </row>
    <row r="43" spans="1:14" x14ac:dyDescent="0.2">
      <c r="A43" s="29" t="s">
        <v>47</v>
      </c>
      <c r="B43" s="30"/>
      <c r="C43" s="30"/>
      <c r="D43" s="30"/>
      <c r="E43" s="30"/>
      <c r="F43" s="31"/>
      <c r="G43" s="30"/>
      <c r="H43" s="30"/>
      <c r="I43" s="32"/>
    </row>
    <row r="44" spans="1:14" x14ac:dyDescent="0.2">
      <c r="A44" s="9" t="s">
        <v>25</v>
      </c>
      <c r="B44" s="4">
        <v>106</v>
      </c>
      <c r="C44" s="20">
        <f>B44/B46</f>
        <v>0.50236966824644547</v>
      </c>
      <c r="D44" s="5">
        <v>31</v>
      </c>
      <c r="E44" s="20">
        <f>D44/D46</f>
        <v>0.25203252032520324</v>
      </c>
      <c r="F44" s="5">
        <v>0</v>
      </c>
      <c r="G44" s="20" t="e">
        <f>F44/F46</f>
        <v>#DIV/0!</v>
      </c>
      <c r="H44" s="4">
        <f>B44+D44+F44</f>
        <v>137</v>
      </c>
      <c r="I44" s="14">
        <f>H44/H46</f>
        <v>0.41017964071856289</v>
      </c>
    </row>
    <row r="45" spans="1:14" x14ac:dyDescent="0.2">
      <c r="A45" s="10" t="s">
        <v>26</v>
      </c>
      <c r="B45" s="6">
        <v>105</v>
      </c>
      <c r="C45" s="15">
        <f>B45/B46</f>
        <v>0.49763033175355448</v>
      </c>
      <c r="D45" s="6">
        <v>92</v>
      </c>
      <c r="E45" s="15">
        <f>D45/D46</f>
        <v>0.74796747967479671</v>
      </c>
      <c r="F45" s="1">
        <v>0</v>
      </c>
      <c r="G45" s="15" t="e">
        <f>F45/F46</f>
        <v>#DIV/0!</v>
      </c>
      <c r="H45" s="4">
        <f>B45+D45+F45</f>
        <v>197</v>
      </c>
      <c r="I45" s="16">
        <f>H45/H46</f>
        <v>0.58982035928143717</v>
      </c>
    </row>
    <row r="46" spans="1:14" x14ac:dyDescent="0.2">
      <c r="A46" s="11" t="s">
        <v>7</v>
      </c>
      <c r="B46" s="7">
        <f t="shared" ref="B46:G46" si="5">SUM(B44:B45)</f>
        <v>211</v>
      </c>
      <c r="C46" s="21">
        <f t="shared" si="5"/>
        <v>1</v>
      </c>
      <c r="D46" s="7">
        <f t="shared" si="5"/>
        <v>123</v>
      </c>
      <c r="E46" s="21">
        <f t="shared" si="5"/>
        <v>1</v>
      </c>
      <c r="F46" s="7">
        <f t="shared" si="5"/>
        <v>0</v>
      </c>
      <c r="G46" s="21" t="e">
        <f t="shared" si="5"/>
        <v>#DIV/0!</v>
      </c>
      <c r="H46" s="4">
        <f>B46+D46+F46</f>
        <v>334</v>
      </c>
      <c r="I46" s="39">
        <f>SUM(I44:I45)</f>
        <v>1</v>
      </c>
    </row>
    <row r="47" spans="1:14" ht="12.75" customHeight="1" x14ac:dyDescent="0.2">
      <c r="A47" s="29" t="s">
        <v>45</v>
      </c>
      <c r="B47" s="30"/>
      <c r="C47" s="30"/>
      <c r="D47" s="30"/>
      <c r="E47" s="30"/>
      <c r="F47" s="31"/>
      <c r="G47" s="30"/>
      <c r="H47" s="30"/>
      <c r="I47" s="32"/>
    </row>
    <row r="48" spans="1:14" ht="12.75" customHeight="1" x14ac:dyDescent="0.2">
      <c r="A48" s="9" t="s">
        <v>36</v>
      </c>
      <c r="B48" s="4">
        <v>85</v>
      </c>
      <c r="C48" s="20">
        <f>B48/B50</f>
        <v>0.40284360189573459</v>
      </c>
      <c r="D48" s="5">
        <v>42</v>
      </c>
      <c r="E48" s="20">
        <f>D48/D50</f>
        <v>0.34146341463414637</v>
      </c>
      <c r="F48" s="5">
        <v>0</v>
      </c>
      <c r="G48" s="20" t="e">
        <f>F48/F50</f>
        <v>#DIV/0!</v>
      </c>
      <c r="H48" s="4">
        <f>B48+D48+F48</f>
        <v>127</v>
      </c>
      <c r="I48" s="14">
        <f>H48/H50</f>
        <v>0.38023952095808383</v>
      </c>
    </row>
    <row r="49" spans="1:9" ht="12.75" customHeight="1" x14ac:dyDescent="0.2">
      <c r="A49" s="10" t="s">
        <v>37</v>
      </c>
      <c r="B49" s="6">
        <v>126</v>
      </c>
      <c r="C49" s="15">
        <f>B49/B50</f>
        <v>0.59715639810426535</v>
      </c>
      <c r="D49" s="6">
        <v>81</v>
      </c>
      <c r="E49" s="15">
        <f>D49/D50</f>
        <v>0.65853658536585369</v>
      </c>
      <c r="F49" s="1">
        <v>0</v>
      </c>
      <c r="G49" s="15" t="e">
        <f>F49/F50</f>
        <v>#DIV/0!</v>
      </c>
      <c r="H49" s="4">
        <f>B49+D49+F49</f>
        <v>207</v>
      </c>
      <c r="I49" s="16">
        <f>H49/H50</f>
        <v>0.61976047904191611</v>
      </c>
    </row>
    <row r="50" spans="1:9" x14ac:dyDescent="0.2">
      <c r="A50" s="11" t="s">
        <v>7</v>
      </c>
      <c r="B50" s="7">
        <f t="shared" ref="B50:G50" si="6">SUM(B48:B49)</f>
        <v>211</v>
      </c>
      <c r="C50" s="21">
        <f t="shared" si="6"/>
        <v>1</v>
      </c>
      <c r="D50" s="7">
        <f t="shared" si="6"/>
        <v>123</v>
      </c>
      <c r="E50" s="21">
        <f t="shared" si="6"/>
        <v>1</v>
      </c>
      <c r="F50" s="7">
        <f t="shared" si="6"/>
        <v>0</v>
      </c>
      <c r="G50" s="21" t="e">
        <f t="shared" si="6"/>
        <v>#DIV/0!</v>
      </c>
      <c r="H50" s="4">
        <f>B50+D50+F50</f>
        <v>334</v>
      </c>
      <c r="I50" s="18">
        <f>SUM(I48:I49)</f>
        <v>1</v>
      </c>
    </row>
    <row r="51" spans="1:9" x14ac:dyDescent="0.2">
      <c r="A51" s="33" t="s">
        <v>28</v>
      </c>
      <c r="B51" s="34"/>
      <c r="C51" s="34"/>
      <c r="D51" s="34"/>
      <c r="E51" s="34"/>
      <c r="F51" s="35"/>
      <c r="G51" s="34"/>
      <c r="H51" s="34"/>
      <c r="I51" s="38"/>
    </row>
    <row r="52" spans="1:9" x14ac:dyDescent="0.2">
      <c r="A52" s="47" t="s">
        <v>27</v>
      </c>
      <c r="B52" s="66">
        <v>139.19999999999999</v>
      </c>
      <c r="C52" s="67"/>
      <c r="D52" s="68">
        <v>79.2</v>
      </c>
      <c r="E52" s="69"/>
      <c r="F52" s="66">
        <v>0</v>
      </c>
      <c r="G52" s="67"/>
      <c r="H52" s="68">
        <v>218.4</v>
      </c>
      <c r="I52" s="70"/>
    </row>
    <row r="53" spans="1:9" x14ac:dyDescent="0.2">
      <c r="A53" s="29" t="s">
        <v>48</v>
      </c>
      <c r="B53" s="30"/>
      <c r="C53" s="30"/>
      <c r="D53" s="30"/>
      <c r="E53" s="30"/>
      <c r="F53" s="31"/>
      <c r="G53" s="30"/>
      <c r="H53" s="30"/>
      <c r="I53" s="32"/>
    </row>
    <row r="54" spans="1:9" x14ac:dyDescent="0.2">
      <c r="A54" s="41" t="s">
        <v>49</v>
      </c>
      <c r="B54" s="4">
        <v>211</v>
      </c>
      <c r="C54" s="20">
        <f>B54/B56</f>
        <v>1</v>
      </c>
      <c r="D54" s="4">
        <v>109</v>
      </c>
      <c r="E54" s="20">
        <f>D54/D56</f>
        <v>0.88617886178861793</v>
      </c>
      <c r="F54" s="5">
        <v>0</v>
      </c>
      <c r="G54" s="20" t="e">
        <f>F54/F56</f>
        <v>#DIV/0!</v>
      </c>
      <c r="H54" s="4">
        <f>B54+D54+F54</f>
        <v>320</v>
      </c>
      <c r="I54" s="14">
        <f>H54/H56</f>
        <v>0.95808383233532934</v>
      </c>
    </row>
    <row r="55" spans="1:9" x14ac:dyDescent="0.2">
      <c r="A55" s="42" t="s">
        <v>50</v>
      </c>
      <c r="B55" s="6">
        <v>0</v>
      </c>
      <c r="C55" s="15">
        <f>B55/B56</f>
        <v>0</v>
      </c>
      <c r="D55" s="6">
        <v>14</v>
      </c>
      <c r="E55" s="15">
        <f>D55/D56</f>
        <v>0.11382113821138211</v>
      </c>
      <c r="F55" s="1">
        <v>0</v>
      </c>
      <c r="G55" s="15" t="e">
        <f>F55/F56</f>
        <v>#DIV/0!</v>
      </c>
      <c r="H55" s="4">
        <f>B55+D55+F55</f>
        <v>14</v>
      </c>
      <c r="I55" s="16">
        <f>H55/H56</f>
        <v>4.1916167664670656E-2</v>
      </c>
    </row>
    <row r="56" spans="1:9" ht="13.5" thickBot="1" x14ac:dyDescent="0.25">
      <c r="A56" s="43" t="s">
        <v>7</v>
      </c>
      <c r="B56" s="44">
        <f t="shared" ref="B56:G56" si="7">SUM(B54:B55)</f>
        <v>211</v>
      </c>
      <c r="C56" s="45">
        <f t="shared" si="7"/>
        <v>1</v>
      </c>
      <c r="D56" s="44">
        <f t="shared" si="7"/>
        <v>123</v>
      </c>
      <c r="E56" s="45">
        <f t="shared" si="7"/>
        <v>1</v>
      </c>
      <c r="F56" s="44">
        <f t="shared" si="7"/>
        <v>0</v>
      </c>
      <c r="G56" s="45" t="e">
        <f t="shared" si="7"/>
        <v>#DIV/0!</v>
      </c>
      <c r="H56" s="44">
        <f>B56+D56+F56</f>
        <v>334</v>
      </c>
      <c r="I56" s="46">
        <f>SUM(I54:I55)</f>
        <v>1</v>
      </c>
    </row>
    <row r="57" spans="1:9" ht="13.5" thickTop="1" x14ac:dyDescent="0.2">
      <c r="A57" s="57"/>
      <c r="B57" s="58"/>
      <c r="C57" s="59"/>
      <c r="D57" s="58"/>
      <c r="E57" s="59"/>
      <c r="F57" s="58"/>
      <c r="G57" s="59"/>
      <c r="H57" s="58"/>
      <c r="I57" s="60"/>
    </row>
    <row r="58" spans="1:9" ht="15" customHeight="1" x14ac:dyDescent="0.2">
      <c r="A58" s="61" t="s">
        <v>61</v>
      </c>
      <c r="B58" s="61"/>
      <c r="C58" s="61"/>
      <c r="D58" s="61"/>
      <c r="E58" s="61"/>
      <c r="F58" s="62"/>
      <c r="G58" s="61"/>
      <c r="H58" s="61"/>
      <c r="I58" s="61"/>
    </row>
    <row r="59" spans="1:9" ht="63" customHeight="1" x14ac:dyDescent="0.2">
      <c r="A59" s="71" t="s">
        <v>63</v>
      </c>
      <c r="B59" s="71"/>
      <c r="C59" s="71"/>
      <c r="D59" s="71"/>
      <c r="E59" s="71"/>
      <c r="F59" s="71"/>
      <c r="G59" s="71"/>
      <c r="H59" s="71"/>
      <c r="I59" s="71"/>
    </row>
    <row r="60" spans="1:9" ht="37.9" customHeight="1" x14ac:dyDescent="0.2">
      <c r="A60" s="63" t="s">
        <v>62</v>
      </c>
      <c r="B60" s="63"/>
      <c r="C60" s="63"/>
      <c r="D60" s="63"/>
      <c r="E60" s="63"/>
      <c r="F60" s="63"/>
      <c r="G60" s="63"/>
      <c r="H60" s="63"/>
      <c r="I60" s="63"/>
    </row>
    <row r="61" spans="1:9" ht="16.149999999999999" customHeight="1" x14ac:dyDescent="0.2">
      <c r="A61" s="72" t="s">
        <v>30</v>
      </c>
      <c r="B61" s="72"/>
      <c r="C61" s="72"/>
      <c r="D61" s="72"/>
      <c r="E61" s="72"/>
      <c r="F61" s="72"/>
      <c r="G61" s="72"/>
      <c r="H61" s="72"/>
      <c r="I61" s="72"/>
    </row>
    <row r="62" spans="1:9" x14ac:dyDescent="0.2">
      <c r="G62" s="64"/>
      <c r="H62" s="65"/>
      <c r="I62" s="65"/>
    </row>
    <row r="63" spans="1:9" x14ac:dyDescent="0.2">
      <c r="G63" s="65"/>
      <c r="H63" s="65"/>
      <c r="I63" s="65"/>
    </row>
  </sheetData>
  <mergeCells count="24">
    <mergeCell ref="A2:I2"/>
    <mergeCell ref="A4:I4"/>
    <mergeCell ref="B6:C6"/>
    <mergeCell ref="D6:E6"/>
    <mergeCell ref="F6:G6"/>
    <mergeCell ref="H6:I6"/>
    <mergeCell ref="A3:I3"/>
    <mergeCell ref="B36:C36"/>
    <mergeCell ref="D36:E36"/>
    <mergeCell ref="F36:G36"/>
    <mergeCell ref="H36:I36"/>
    <mergeCell ref="B37:C37"/>
    <mergeCell ref="D37:E37"/>
    <mergeCell ref="F37:G37"/>
    <mergeCell ref="H37:I37"/>
    <mergeCell ref="A60:I60"/>
    <mergeCell ref="G62:I62"/>
    <mergeCell ref="G63:I63"/>
    <mergeCell ref="B52:C52"/>
    <mergeCell ref="D52:E52"/>
    <mergeCell ref="F52:G52"/>
    <mergeCell ref="H52:I52"/>
    <mergeCell ref="A59:I59"/>
    <mergeCell ref="A61:I61"/>
  </mergeCells>
  <printOptions horizontalCentered="1"/>
  <pageMargins left="0.7" right="0.7" top="0.75" bottom="0.75" header="0.3" footer="0.3"/>
  <pageSetup scale="83" orientation="portrait" r:id="rId1"/>
  <ignoredErrors>
    <ignoredError sqref="H9:I35 D11 H38:I51 I36 I37 H53:I56 I5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K63"/>
  <sheetViews>
    <sheetView tabSelected="1" zoomScale="96" zoomScaleNormal="96" workbookViewId="0">
      <selection activeCell="A2" sqref="A2:I2"/>
    </sheetView>
  </sheetViews>
  <sheetFormatPr defaultRowHeight="12.75" x14ac:dyDescent="0.2"/>
  <cols>
    <col min="1" max="1" width="34.7109375" customWidth="1"/>
    <col min="2" max="4" width="7.5703125" customWidth="1"/>
    <col min="6" max="6" width="6.7109375" style="2" hidden="1" customWidth="1"/>
    <col min="7" max="7" width="0" hidden="1" customWidth="1"/>
    <col min="8" max="8" width="7.28515625" customWidth="1"/>
    <col min="9" max="9" width="8" customWidth="1"/>
  </cols>
  <sheetData>
    <row r="2" spans="1:11" ht="15.75" x14ac:dyDescent="0.25">
      <c r="A2" s="79" t="s">
        <v>59</v>
      </c>
      <c r="B2" s="79"/>
      <c r="C2" s="79"/>
      <c r="D2" s="79"/>
      <c r="E2" s="79"/>
      <c r="F2" s="79"/>
      <c r="G2" s="79"/>
      <c r="H2" s="79"/>
      <c r="I2" s="79"/>
    </row>
    <row r="3" spans="1:11" ht="15.75" x14ac:dyDescent="0.25">
      <c r="A3" s="79" t="s">
        <v>64</v>
      </c>
      <c r="B3" s="79"/>
      <c r="C3" s="79"/>
      <c r="D3" s="79"/>
      <c r="E3" s="79"/>
      <c r="F3" s="79"/>
      <c r="G3" s="79"/>
      <c r="H3" s="79"/>
      <c r="I3" s="79"/>
    </row>
    <row r="4" spans="1:11" ht="15.75" x14ac:dyDescent="0.25">
      <c r="A4" s="79" t="s">
        <v>52</v>
      </c>
      <c r="B4" s="79"/>
      <c r="C4" s="79"/>
      <c r="D4" s="79"/>
      <c r="E4" s="79"/>
      <c r="F4" s="79"/>
      <c r="G4" s="79"/>
      <c r="H4" s="79"/>
      <c r="I4" s="79"/>
    </row>
    <row r="5" spans="1:11" ht="13.5" thickBot="1" x14ac:dyDescent="0.25"/>
    <row r="6" spans="1:11" ht="13.5" thickTop="1" x14ac:dyDescent="0.2">
      <c r="A6" s="23"/>
      <c r="B6" s="80" t="s">
        <v>0</v>
      </c>
      <c r="C6" s="81"/>
      <c r="D6" s="82" t="s">
        <v>35</v>
      </c>
      <c r="E6" s="81"/>
      <c r="F6" s="80" t="s">
        <v>3</v>
      </c>
      <c r="G6" s="81"/>
      <c r="H6" s="80" t="s">
        <v>7</v>
      </c>
      <c r="I6" s="83"/>
    </row>
    <row r="7" spans="1:11" x14ac:dyDescent="0.2">
      <c r="A7" s="24"/>
      <c r="B7" s="25" t="s">
        <v>1</v>
      </c>
      <c r="C7" s="26" t="s">
        <v>2</v>
      </c>
      <c r="D7" s="25" t="s">
        <v>1</v>
      </c>
      <c r="E7" s="26" t="s">
        <v>2</v>
      </c>
      <c r="F7" s="27" t="s">
        <v>1</v>
      </c>
      <c r="G7" s="26" t="s">
        <v>2</v>
      </c>
      <c r="H7" s="25" t="s">
        <v>1</v>
      </c>
      <c r="I7" s="28" t="s">
        <v>2</v>
      </c>
    </row>
    <row r="8" spans="1:11" ht="14.25" x14ac:dyDescent="0.2">
      <c r="A8" s="29" t="s">
        <v>4</v>
      </c>
      <c r="B8" s="30"/>
      <c r="C8" s="30"/>
      <c r="D8" s="30"/>
      <c r="E8" s="30"/>
      <c r="F8" s="31"/>
      <c r="G8" s="30"/>
      <c r="H8" s="30"/>
      <c r="I8" s="32"/>
      <c r="K8" s="48"/>
    </row>
    <row r="9" spans="1:11" x14ac:dyDescent="0.2">
      <c r="A9" s="9" t="s">
        <v>5</v>
      </c>
      <c r="B9" s="4">
        <v>11</v>
      </c>
      <c r="C9" s="13">
        <f>B9/B11</f>
        <v>0.2391304347826087</v>
      </c>
      <c r="D9" s="4">
        <v>28</v>
      </c>
      <c r="E9" s="13">
        <f>D9/D11</f>
        <v>0.2</v>
      </c>
      <c r="F9" s="5">
        <v>0</v>
      </c>
      <c r="G9" s="13" t="e">
        <f>F9/F11</f>
        <v>#DIV/0!</v>
      </c>
      <c r="H9" s="4">
        <f>B9+D9+F9</f>
        <v>39</v>
      </c>
      <c r="I9" s="14">
        <f>H9/H11</f>
        <v>0.20967741935483872</v>
      </c>
    </row>
    <row r="10" spans="1:11" x14ac:dyDescent="0.2">
      <c r="A10" s="10" t="s">
        <v>6</v>
      </c>
      <c r="B10" s="6">
        <v>35</v>
      </c>
      <c r="C10" s="15">
        <f>B10/B11</f>
        <v>0.76086956521739135</v>
      </c>
      <c r="D10" s="6">
        <v>112</v>
      </c>
      <c r="E10" s="15">
        <f>D10/D11</f>
        <v>0.8</v>
      </c>
      <c r="F10" s="1">
        <v>0</v>
      </c>
      <c r="G10" s="15" t="e">
        <f>F10/F11</f>
        <v>#DIV/0!</v>
      </c>
      <c r="H10" s="6">
        <f>B10+D10+F10</f>
        <v>147</v>
      </c>
      <c r="I10" s="16">
        <f>H10/H11</f>
        <v>0.79032258064516125</v>
      </c>
    </row>
    <row r="11" spans="1:11" x14ac:dyDescent="0.2">
      <c r="A11" s="11" t="s">
        <v>7</v>
      </c>
      <c r="B11" s="7">
        <f>SUM(B9:B10)</f>
        <v>46</v>
      </c>
      <c r="C11" s="17">
        <f>SUM(C9:C10)</f>
        <v>1</v>
      </c>
      <c r="D11" s="7">
        <f>D9+D10</f>
        <v>140</v>
      </c>
      <c r="E11" s="17">
        <f>SUM(E9:E10)</f>
        <v>1</v>
      </c>
      <c r="F11" s="8">
        <f>SUM(F9:F10)</f>
        <v>0</v>
      </c>
      <c r="G11" s="17" t="e">
        <f>SUM(G9:G10)</f>
        <v>#DIV/0!</v>
      </c>
      <c r="H11" s="7">
        <f>B11+D11+F11</f>
        <v>186</v>
      </c>
      <c r="I11" s="18">
        <f>SUM(I9:I10)</f>
        <v>1</v>
      </c>
    </row>
    <row r="12" spans="1:11" x14ac:dyDescent="0.2">
      <c r="A12" s="29" t="s">
        <v>8</v>
      </c>
      <c r="B12" s="36"/>
      <c r="C12" s="36"/>
      <c r="D12" s="36"/>
      <c r="E12" s="36"/>
      <c r="F12" s="36"/>
      <c r="G12" s="36"/>
      <c r="H12" s="36"/>
      <c r="I12" s="37"/>
    </row>
    <row r="13" spans="1:11" x14ac:dyDescent="0.2">
      <c r="A13" s="9" t="s">
        <v>38</v>
      </c>
      <c r="B13" s="5">
        <v>0</v>
      </c>
      <c r="C13" s="13">
        <f>B13/B22</f>
        <v>0</v>
      </c>
      <c r="D13" s="5">
        <v>0</v>
      </c>
      <c r="E13" s="13">
        <f>D13/D22</f>
        <v>0</v>
      </c>
      <c r="F13" s="5">
        <v>0</v>
      </c>
      <c r="G13" s="13" t="e">
        <f>F13/F22</f>
        <v>#DIV/0!</v>
      </c>
      <c r="H13" s="4">
        <f t="shared" ref="H13:H21" si="0">B13+D13+F13</f>
        <v>0</v>
      </c>
      <c r="I13" s="14">
        <f>H13/H22</f>
        <v>0</v>
      </c>
    </row>
    <row r="14" spans="1:11" x14ac:dyDescent="0.2">
      <c r="A14" s="10" t="s">
        <v>9</v>
      </c>
      <c r="B14" s="1">
        <v>0</v>
      </c>
      <c r="C14" s="15">
        <f>B14/B22</f>
        <v>0</v>
      </c>
      <c r="D14" s="1">
        <v>1</v>
      </c>
      <c r="E14" s="15">
        <f>D14/D22</f>
        <v>7.1428571428571426E-3</v>
      </c>
      <c r="F14" s="1">
        <v>0</v>
      </c>
      <c r="G14" s="15" t="e">
        <f>F14/F22</f>
        <v>#DIV/0!</v>
      </c>
      <c r="H14" s="6">
        <f t="shared" si="0"/>
        <v>1</v>
      </c>
      <c r="I14" s="16">
        <f>H14/H22</f>
        <v>5.3763440860215058E-3</v>
      </c>
    </row>
    <row r="15" spans="1:11" x14ac:dyDescent="0.2">
      <c r="A15" s="10" t="s">
        <v>39</v>
      </c>
      <c r="B15" s="1">
        <v>7</v>
      </c>
      <c r="C15" s="15">
        <f>B15/B22</f>
        <v>0.15217391304347827</v>
      </c>
      <c r="D15" s="1">
        <v>17</v>
      </c>
      <c r="E15" s="15">
        <f>D15/D22</f>
        <v>0.12142857142857143</v>
      </c>
      <c r="F15" s="1">
        <v>0</v>
      </c>
      <c r="G15" s="15" t="e">
        <f>F15/F22</f>
        <v>#DIV/0!</v>
      </c>
      <c r="H15" s="6">
        <f t="shared" si="0"/>
        <v>24</v>
      </c>
      <c r="I15" s="16">
        <f>H15/H22</f>
        <v>0.12903225806451613</v>
      </c>
    </row>
    <row r="16" spans="1:11" x14ac:dyDescent="0.2">
      <c r="A16" s="10" t="s">
        <v>40</v>
      </c>
      <c r="B16" s="1">
        <v>3</v>
      </c>
      <c r="C16" s="15">
        <f>B16/B22</f>
        <v>6.5217391304347824E-2</v>
      </c>
      <c r="D16" s="1">
        <v>8</v>
      </c>
      <c r="E16" s="15">
        <f>D16/D22</f>
        <v>5.7142857142857141E-2</v>
      </c>
      <c r="F16" s="1">
        <v>0</v>
      </c>
      <c r="G16" s="15" t="e">
        <f>F16/F22</f>
        <v>#DIV/0!</v>
      </c>
      <c r="H16" s="6">
        <f t="shared" si="0"/>
        <v>11</v>
      </c>
      <c r="I16" s="16">
        <f>H16/H22</f>
        <v>5.9139784946236562E-2</v>
      </c>
    </row>
    <row r="17" spans="1:9" x14ac:dyDescent="0.2">
      <c r="A17" s="10" t="s">
        <v>41</v>
      </c>
      <c r="B17" s="1">
        <v>0</v>
      </c>
      <c r="C17" s="15">
        <f>B17/B22</f>
        <v>0</v>
      </c>
      <c r="D17" s="1">
        <v>0</v>
      </c>
      <c r="E17" s="15">
        <f>D17/D22</f>
        <v>0</v>
      </c>
      <c r="F17" s="1">
        <v>0</v>
      </c>
      <c r="G17" s="15" t="e">
        <f>F17/F22</f>
        <v>#DIV/0!</v>
      </c>
      <c r="H17" s="6">
        <f t="shared" si="0"/>
        <v>0</v>
      </c>
      <c r="I17" s="16">
        <f>H17/H22</f>
        <v>0</v>
      </c>
    </row>
    <row r="18" spans="1:9" x14ac:dyDescent="0.2">
      <c r="A18" s="10" t="s">
        <v>10</v>
      </c>
      <c r="B18" s="6">
        <v>35</v>
      </c>
      <c r="C18" s="15">
        <f>B18/B22</f>
        <v>0.76086956521739135</v>
      </c>
      <c r="D18" s="6">
        <v>106</v>
      </c>
      <c r="E18" s="15">
        <f>D18/D22</f>
        <v>0.75714285714285712</v>
      </c>
      <c r="F18" s="1">
        <v>0</v>
      </c>
      <c r="G18" s="15" t="e">
        <f>F18/F22</f>
        <v>#DIV/0!</v>
      </c>
      <c r="H18" s="6">
        <f t="shared" si="0"/>
        <v>141</v>
      </c>
      <c r="I18" s="16">
        <f>H18/H22</f>
        <v>0.75806451612903225</v>
      </c>
    </row>
    <row r="19" spans="1:9" x14ac:dyDescent="0.2">
      <c r="A19" s="10" t="s">
        <v>42</v>
      </c>
      <c r="B19" s="6">
        <v>1</v>
      </c>
      <c r="C19" s="15">
        <f>B19/B22</f>
        <v>2.1739130434782608E-2</v>
      </c>
      <c r="D19" s="6">
        <v>7</v>
      </c>
      <c r="E19" s="15">
        <f>D19/D22</f>
        <v>0.05</v>
      </c>
      <c r="F19" s="1">
        <v>0</v>
      </c>
      <c r="G19" s="15" t="e">
        <f>F19/F22</f>
        <v>#DIV/0!</v>
      </c>
      <c r="H19" s="6">
        <f t="shared" si="0"/>
        <v>8</v>
      </c>
      <c r="I19" s="16">
        <f>H19/H22</f>
        <v>4.3010752688172046E-2</v>
      </c>
    </row>
    <row r="20" spans="1:9" x14ac:dyDescent="0.2">
      <c r="A20" s="10" t="s">
        <v>43</v>
      </c>
      <c r="B20" s="1">
        <v>0</v>
      </c>
      <c r="C20" s="15">
        <f>B20/B22</f>
        <v>0</v>
      </c>
      <c r="D20" s="1">
        <v>1</v>
      </c>
      <c r="E20" s="15">
        <f>D20/D22</f>
        <v>7.1428571428571426E-3</v>
      </c>
      <c r="F20" s="1">
        <v>0</v>
      </c>
      <c r="G20" s="15" t="e">
        <f>F20/F22</f>
        <v>#DIV/0!</v>
      </c>
      <c r="H20" s="6">
        <f t="shared" si="0"/>
        <v>1</v>
      </c>
      <c r="I20" s="16">
        <f>H20/H22</f>
        <v>5.3763440860215058E-3</v>
      </c>
    </row>
    <row r="21" spans="1:9" x14ac:dyDescent="0.2">
      <c r="A21" s="22" t="s">
        <v>44</v>
      </c>
      <c r="B21" s="8">
        <v>0</v>
      </c>
      <c r="C21" s="15">
        <f>B21/B22</f>
        <v>0</v>
      </c>
      <c r="D21" s="8">
        <v>0</v>
      </c>
      <c r="E21" s="15">
        <f>D21/D22</f>
        <v>0</v>
      </c>
      <c r="F21" s="8">
        <v>0</v>
      </c>
      <c r="G21" s="15" t="e">
        <f>F21/F22</f>
        <v>#DIV/0!</v>
      </c>
      <c r="H21" s="7">
        <f t="shared" si="0"/>
        <v>0</v>
      </c>
      <c r="I21" s="18">
        <f>H21/H22</f>
        <v>0</v>
      </c>
    </row>
    <row r="22" spans="1:9" x14ac:dyDescent="0.2">
      <c r="A22" s="11" t="s">
        <v>7</v>
      </c>
      <c r="B22" s="7">
        <f>SUM(B13:B21)</f>
        <v>46</v>
      </c>
      <c r="C22" s="17">
        <f>SUM(C13:C21)</f>
        <v>1.0000000000000002</v>
      </c>
      <c r="D22" s="7">
        <f>SUM(D13:D21)</f>
        <v>140</v>
      </c>
      <c r="E22" s="17">
        <f>SUM(E13:E21)</f>
        <v>1</v>
      </c>
      <c r="F22" s="8">
        <f>SUM(F13:F21)</f>
        <v>0</v>
      </c>
      <c r="G22" s="17" t="e">
        <f>SUM(G13:G20)</f>
        <v>#DIV/0!</v>
      </c>
      <c r="H22" s="7">
        <f>SUM(H13:H21)</f>
        <v>186</v>
      </c>
      <c r="I22" s="18">
        <f>SUM(I13:I21)</f>
        <v>1</v>
      </c>
    </row>
    <row r="23" spans="1:9" x14ac:dyDescent="0.2">
      <c r="A23" s="29" t="s">
        <v>11</v>
      </c>
      <c r="B23" s="36"/>
      <c r="C23" s="36"/>
      <c r="D23" s="36"/>
      <c r="E23" s="36"/>
      <c r="F23" s="36"/>
      <c r="G23" s="36"/>
      <c r="H23" s="36"/>
      <c r="I23" s="37"/>
    </row>
    <row r="24" spans="1:9" x14ac:dyDescent="0.2">
      <c r="A24" s="40" t="s">
        <v>12</v>
      </c>
      <c r="B24" s="5">
        <v>0</v>
      </c>
      <c r="C24" s="13">
        <f t="shared" ref="C24:C33" si="1">B24/$B$34</f>
        <v>0</v>
      </c>
      <c r="D24" s="5">
        <v>0</v>
      </c>
      <c r="E24" s="13">
        <f>D24/D34</f>
        <v>0</v>
      </c>
      <c r="F24" s="5">
        <v>0</v>
      </c>
      <c r="G24" s="13" t="e">
        <f>F24/F34</f>
        <v>#DIV/0!</v>
      </c>
      <c r="H24" s="5">
        <f t="shared" ref="H24:H34" si="2">B24+D24+F24</f>
        <v>0</v>
      </c>
      <c r="I24" s="14">
        <f>H24/H34</f>
        <v>0</v>
      </c>
    </row>
    <row r="25" spans="1:9" x14ac:dyDescent="0.2">
      <c r="A25" s="10" t="s">
        <v>13</v>
      </c>
      <c r="B25" s="1">
        <v>0</v>
      </c>
      <c r="C25" s="13">
        <f t="shared" si="1"/>
        <v>0</v>
      </c>
      <c r="D25" s="1">
        <v>0</v>
      </c>
      <c r="E25" s="15">
        <f>D25/D34</f>
        <v>0</v>
      </c>
      <c r="F25" s="1">
        <v>0</v>
      </c>
      <c r="G25" s="15" t="e">
        <f>F25/F34</f>
        <v>#DIV/0!</v>
      </c>
      <c r="H25" s="1">
        <f t="shared" si="2"/>
        <v>0</v>
      </c>
      <c r="I25" s="16">
        <f>H25/H34</f>
        <v>0</v>
      </c>
    </row>
    <row r="26" spans="1:9" x14ac:dyDescent="0.2">
      <c r="A26" s="10" t="s">
        <v>14</v>
      </c>
      <c r="B26" s="1">
        <v>13</v>
      </c>
      <c r="C26" s="13">
        <f t="shared" si="1"/>
        <v>0.28260869565217389</v>
      </c>
      <c r="D26" s="1">
        <v>1</v>
      </c>
      <c r="E26" s="15">
        <f>D26/D34</f>
        <v>7.1428571428571426E-3</v>
      </c>
      <c r="F26" s="1">
        <v>0</v>
      </c>
      <c r="G26" s="15" t="e">
        <f>F26/F34</f>
        <v>#DIV/0!</v>
      </c>
      <c r="H26" s="5">
        <f t="shared" si="2"/>
        <v>14</v>
      </c>
      <c r="I26" s="16">
        <f>H26/H34</f>
        <v>7.5268817204301078E-2</v>
      </c>
    </row>
    <row r="27" spans="1:9" x14ac:dyDescent="0.2">
      <c r="A27" s="10" t="s">
        <v>15</v>
      </c>
      <c r="B27" s="1">
        <v>10</v>
      </c>
      <c r="C27" s="13">
        <f t="shared" si="1"/>
        <v>0.21739130434782608</v>
      </c>
      <c r="D27" s="1">
        <v>27</v>
      </c>
      <c r="E27" s="15">
        <f>D27/D34</f>
        <v>0.19285714285714287</v>
      </c>
      <c r="F27" s="1">
        <v>0</v>
      </c>
      <c r="G27" s="15" t="e">
        <f>F27/F34</f>
        <v>#DIV/0!</v>
      </c>
      <c r="H27" s="5">
        <f t="shared" si="2"/>
        <v>37</v>
      </c>
      <c r="I27" s="16">
        <f>H27/H34</f>
        <v>0.19892473118279569</v>
      </c>
    </row>
    <row r="28" spans="1:9" x14ac:dyDescent="0.2">
      <c r="A28" s="10" t="s">
        <v>16</v>
      </c>
      <c r="B28" s="1">
        <v>4</v>
      </c>
      <c r="C28" s="13">
        <f t="shared" si="1"/>
        <v>8.6956521739130432E-2</v>
      </c>
      <c r="D28" s="1">
        <v>31</v>
      </c>
      <c r="E28" s="15">
        <f>D28/D34</f>
        <v>0.22142857142857142</v>
      </c>
      <c r="F28" s="1">
        <v>0</v>
      </c>
      <c r="G28" s="15" t="e">
        <f>F28/F34</f>
        <v>#DIV/0!</v>
      </c>
      <c r="H28" s="5">
        <f t="shared" si="2"/>
        <v>35</v>
      </c>
      <c r="I28" s="16">
        <f>H28/H34</f>
        <v>0.18817204301075269</v>
      </c>
    </row>
    <row r="29" spans="1:9" x14ac:dyDescent="0.2">
      <c r="A29" s="10" t="s">
        <v>17</v>
      </c>
      <c r="B29" s="1">
        <v>5</v>
      </c>
      <c r="C29" s="13">
        <f t="shared" si="1"/>
        <v>0.10869565217391304</v>
      </c>
      <c r="D29" s="1">
        <v>20</v>
      </c>
      <c r="E29" s="15">
        <f>D29/D34</f>
        <v>0.14285714285714285</v>
      </c>
      <c r="F29" s="1">
        <v>0</v>
      </c>
      <c r="G29" s="15" t="e">
        <f>F29/F34</f>
        <v>#DIV/0!</v>
      </c>
      <c r="H29" s="5">
        <f t="shared" si="2"/>
        <v>25</v>
      </c>
      <c r="I29" s="16">
        <f>H29/H34</f>
        <v>0.13440860215053763</v>
      </c>
    </row>
    <row r="30" spans="1:9" x14ac:dyDescent="0.2">
      <c r="A30" s="10" t="s">
        <v>18</v>
      </c>
      <c r="B30" s="1">
        <v>6</v>
      </c>
      <c r="C30" s="13">
        <f t="shared" si="1"/>
        <v>0.13043478260869565</v>
      </c>
      <c r="D30" s="1">
        <v>13</v>
      </c>
      <c r="E30" s="15">
        <f>D30/D34</f>
        <v>9.285714285714286E-2</v>
      </c>
      <c r="F30" s="1">
        <v>0</v>
      </c>
      <c r="G30" s="15" t="e">
        <f>F30/F34</f>
        <v>#DIV/0!</v>
      </c>
      <c r="H30" s="5">
        <f t="shared" si="2"/>
        <v>19</v>
      </c>
      <c r="I30" s="16">
        <f>H30/H34</f>
        <v>0.10215053763440861</v>
      </c>
    </row>
    <row r="31" spans="1:9" x14ac:dyDescent="0.2">
      <c r="A31" s="10" t="s">
        <v>19</v>
      </c>
      <c r="B31" s="1">
        <v>7</v>
      </c>
      <c r="C31" s="13">
        <f t="shared" si="1"/>
        <v>0.15217391304347827</v>
      </c>
      <c r="D31" s="1">
        <v>30</v>
      </c>
      <c r="E31" s="15">
        <f>D31/D34</f>
        <v>0.21428571428571427</v>
      </c>
      <c r="F31" s="1">
        <v>0</v>
      </c>
      <c r="G31" s="15" t="e">
        <f>F31/F34</f>
        <v>#DIV/0!</v>
      </c>
      <c r="H31" s="5">
        <f t="shared" si="2"/>
        <v>37</v>
      </c>
      <c r="I31" s="16">
        <f>H31/H34</f>
        <v>0.19892473118279569</v>
      </c>
    </row>
    <row r="32" spans="1:9" x14ac:dyDescent="0.2">
      <c r="A32" s="10" t="s">
        <v>20</v>
      </c>
      <c r="B32" s="1">
        <v>1</v>
      </c>
      <c r="C32" s="13">
        <f t="shared" si="1"/>
        <v>2.1739130434782608E-2</v>
      </c>
      <c r="D32" s="1">
        <v>17</v>
      </c>
      <c r="E32" s="15">
        <f>D32/D34</f>
        <v>0.12142857142857143</v>
      </c>
      <c r="F32" s="1">
        <v>0</v>
      </c>
      <c r="G32" s="15" t="e">
        <f>F32/F34</f>
        <v>#DIV/0!</v>
      </c>
      <c r="H32" s="5">
        <f t="shared" si="2"/>
        <v>18</v>
      </c>
      <c r="I32" s="16">
        <f>H32/H34</f>
        <v>9.6774193548387094E-2</v>
      </c>
    </row>
    <row r="33" spans="1:10" x14ac:dyDescent="0.2">
      <c r="A33" s="10" t="s">
        <v>21</v>
      </c>
      <c r="B33" s="1">
        <v>0</v>
      </c>
      <c r="C33" s="13">
        <f t="shared" si="1"/>
        <v>0</v>
      </c>
      <c r="D33" s="1">
        <v>1</v>
      </c>
      <c r="E33" s="15">
        <f>D33/D34</f>
        <v>7.1428571428571426E-3</v>
      </c>
      <c r="F33" s="1">
        <v>0</v>
      </c>
      <c r="G33" s="15" t="e">
        <f>F33/F34</f>
        <v>#DIV/0!</v>
      </c>
      <c r="H33" s="5">
        <f t="shared" si="2"/>
        <v>1</v>
      </c>
      <c r="I33" s="16">
        <f>H33/H34</f>
        <v>5.3763440860215058E-3</v>
      </c>
    </row>
    <row r="34" spans="1:10" x14ac:dyDescent="0.2">
      <c r="A34" s="11" t="s">
        <v>7</v>
      </c>
      <c r="B34" s="7">
        <f t="shared" ref="B34:G34" si="3">SUM(B24:B33)</f>
        <v>46</v>
      </c>
      <c r="C34" s="17">
        <f t="shared" si="3"/>
        <v>1</v>
      </c>
      <c r="D34" s="7">
        <f t="shared" si="3"/>
        <v>140</v>
      </c>
      <c r="E34" s="17">
        <f t="shared" si="3"/>
        <v>1</v>
      </c>
      <c r="F34" s="7">
        <f t="shared" si="3"/>
        <v>0</v>
      </c>
      <c r="G34" s="17" t="e">
        <f t="shared" si="3"/>
        <v>#DIV/0!</v>
      </c>
      <c r="H34" s="4">
        <f t="shared" si="2"/>
        <v>186</v>
      </c>
      <c r="I34" s="18">
        <f>SUM(I24:I33)</f>
        <v>0.99999999999999989</v>
      </c>
      <c r="J34" s="3"/>
    </row>
    <row r="35" spans="1:10" x14ac:dyDescent="0.2">
      <c r="A35" s="29" t="s">
        <v>22</v>
      </c>
      <c r="B35" s="30"/>
      <c r="C35" s="30"/>
      <c r="D35" s="30"/>
      <c r="E35" s="30"/>
      <c r="F35" s="31"/>
      <c r="G35" s="30"/>
      <c r="H35" s="30"/>
      <c r="I35" s="32"/>
    </row>
    <row r="36" spans="1:10" x14ac:dyDescent="0.2">
      <c r="A36" s="9" t="s">
        <v>23</v>
      </c>
      <c r="B36" s="73">
        <v>29.86</v>
      </c>
      <c r="C36" s="74"/>
      <c r="D36" s="73">
        <v>35.14</v>
      </c>
      <c r="E36" s="74"/>
      <c r="F36" s="73">
        <v>0</v>
      </c>
      <c r="G36" s="74"/>
      <c r="H36" s="73">
        <v>33.840000000000003</v>
      </c>
      <c r="I36" s="75"/>
    </row>
    <row r="37" spans="1:10" x14ac:dyDescent="0.2">
      <c r="A37" s="12" t="s">
        <v>24</v>
      </c>
      <c r="B37" s="76">
        <v>8.91</v>
      </c>
      <c r="C37" s="77"/>
      <c r="D37" s="76">
        <v>10.49</v>
      </c>
      <c r="E37" s="77"/>
      <c r="F37" s="76">
        <v>0</v>
      </c>
      <c r="G37" s="77"/>
      <c r="H37" s="76">
        <v>10.36</v>
      </c>
      <c r="I37" s="78"/>
    </row>
    <row r="38" spans="1:10" x14ac:dyDescent="0.2">
      <c r="A38" s="29" t="s">
        <v>60</v>
      </c>
      <c r="B38" s="30"/>
      <c r="C38" s="30"/>
      <c r="D38" s="30"/>
      <c r="E38" s="30"/>
      <c r="F38" s="31"/>
      <c r="G38" s="30"/>
      <c r="H38" s="30"/>
      <c r="I38" s="32"/>
    </row>
    <row r="39" spans="1:10" x14ac:dyDescent="0.2">
      <c r="A39" s="10" t="s">
        <v>32</v>
      </c>
      <c r="B39" s="6">
        <v>46</v>
      </c>
      <c r="C39" s="15">
        <f>B39/B42</f>
        <v>1</v>
      </c>
      <c r="D39" s="6">
        <v>132</v>
      </c>
      <c r="E39" s="15">
        <f>D39/D42</f>
        <v>0.94285714285714284</v>
      </c>
      <c r="F39" s="1">
        <v>0</v>
      </c>
      <c r="G39" s="15" t="e">
        <f>F39/F42</f>
        <v>#DIV/0!</v>
      </c>
      <c r="H39" s="6">
        <f>B39+D39+F39</f>
        <v>178</v>
      </c>
      <c r="I39" s="16">
        <f>H39/H42</f>
        <v>0.956989247311828</v>
      </c>
    </row>
    <row r="40" spans="1:10" x14ac:dyDescent="0.2">
      <c r="A40" s="10" t="s">
        <v>33</v>
      </c>
      <c r="B40" s="6">
        <v>0</v>
      </c>
      <c r="C40" s="15">
        <f>B40/B42</f>
        <v>0</v>
      </c>
      <c r="D40" s="6">
        <v>1</v>
      </c>
      <c r="E40" s="15">
        <f>D40/D42</f>
        <v>7.1428571428571426E-3</v>
      </c>
      <c r="F40" s="1">
        <v>0</v>
      </c>
      <c r="G40" s="15" t="e">
        <f>F40/F42</f>
        <v>#DIV/0!</v>
      </c>
      <c r="H40" s="6">
        <f>B40+D40+F40</f>
        <v>1</v>
      </c>
      <c r="I40" s="16">
        <f>H40/H42</f>
        <v>5.3763440860215058E-3</v>
      </c>
    </row>
    <row r="41" spans="1:10" x14ac:dyDescent="0.2">
      <c r="A41" s="10" t="s">
        <v>34</v>
      </c>
      <c r="B41" s="1">
        <v>0</v>
      </c>
      <c r="C41" s="15">
        <f>B41/B42</f>
        <v>0</v>
      </c>
      <c r="D41" s="1">
        <v>7</v>
      </c>
      <c r="E41" s="15">
        <f>D41/D42</f>
        <v>0.05</v>
      </c>
      <c r="F41" s="1">
        <v>0</v>
      </c>
      <c r="G41" s="15" t="e">
        <f>F41/F42</f>
        <v>#DIV/0!</v>
      </c>
      <c r="H41" s="6">
        <f>B41+D41+F41</f>
        <v>7</v>
      </c>
      <c r="I41" s="16">
        <f>H41/H42</f>
        <v>3.7634408602150539E-2</v>
      </c>
    </row>
    <row r="42" spans="1:10" x14ac:dyDescent="0.2">
      <c r="A42" s="11" t="s">
        <v>7</v>
      </c>
      <c r="B42" s="7">
        <f t="shared" ref="B42:I42" si="4">SUM(B39:B41)</f>
        <v>46</v>
      </c>
      <c r="C42" s="17">
        <f t="shared" si="4"/>
        <v>1</v>
      </c>
      <c r="D42" s="7">
        <f t="shared" si="4"/>
        <v>140</v>
      </c>
      <c r="E42" s="17">
        <f t="shared" si="4"/>
        <v>1</v>
      </c>
      <c r="F42" s="8">
        <f t="shared" si="4"/>
        <v>0</v>
      </c>
      <c r="G42" s="17" t="e">
        <f t="shared" si="4"/>
        <v>#DIV/0!</v>
      </c>
      <c r="H42" s="7">
        <f t="shared" si="4"/>
        <v>186</v>
      </c>
      <c r="I42" s="18">
        <f t="shared" si="4"/>
        <v>1</v>
      </c>
    </row>
    <row r="43" spans="1:10" x14ac:dyDescent="0.2">
      <c r="A43" s="29" t="s">
        <v>47</v>
      </c>
      <c r="B43" s="30"/>
      <c r="C43" s="30"/>
      <c r="D43" s="30"/>
      <c r="E43" s="30"/>
      <c r="F43" s="31"/>
      <c r="G43" s="30"/>
      <c r="H43" s="30"/>
      <c r="I43" s="32"/>
    </row>
    <row r="44" spans="1:10" x14ac:dyDescent="0.2">
      <c r="A44" s="9" t="s">
        <v>25</v>
      </c>
      <c r="B44" s="4">
        <v>28</v>
      </c>
      <c r="C44" s="20">
        <f>B44/B46</f>
        <v>0.60869565217391308</v>
      </c>
      <c r="D44" s="5">
        <v>91</v>
      </c>
      <c r="E44" s="20">
        <f>D44/D46</f>
        <v>0.65</v>
      </c>
      <c r="F44" s="5">
        <v>0</v>
      </c>
      <c r="G44" s="20" t="e">
        <f>F44/F46</f>
        <v>#DIV/0!</v>
      </c>
      <c r="H44" s="4">
        <f>B44+D44+F44</f>
        <v>119</v>
      </c>
      <c r="I44" s="14">
        <f>H44/H46</f>
        <v>0.63978494623655913</v>
      </c>
    </row>
    <row r="45" spans="1:10" x14ac:dyDescent="0.2">
      <c r="A45" s="10" t="s">
        <v>26</v>
      </c>
      <c r="B45" s="6">
        <v>18</v>
      </c>
      <c r="C45" s="15">
        <f>B45/B46</f>
        <v>0.39130434782608697</v>
      </c>
      <c r="D45" s="6">
        <v>49</v>
      </c>
      <c r="E45" s="15">
        <f>D45/D46</f>
        <v>0.35</v>
      </c>
      <c r="F45" s="1">
        <v>0</v>
      </c>
      <c r="G45" s="15" t="e">
        <f>F45/F46</f>
        <v>#DIV/0!</v>
      </c>
      <c r="H45" s="4">
        <f>B45+D45+F45</f>
        <v>67</v>
      </c>
      <c r="I45" s="16">
        <f>H45/H46</f>
        <v>0.36021505376344087</v>
      </c>
    </row>
    <row r="46" spans="1:10" x14ac:dyDescent="0.2">
      <c r="A46" s="11" t="s">
        <v>7</v>
      </c>
      <c r="B46" s="7">
        <f t="shared" ref="B46:G46" si="5">SUM(B44:B45)</f>
        <v>46</v>
      </c>
      <c r="C46" s="21">
        <f t="shared" si="5"/>
        <v>1</v>
      </c>
      <c r="D46" s="7">
        <f t="shared" si="5"/>
        <v>140</v>
      </c>
      <c r="E46" s="21">
        <f t="shared" si="5"/>
        <v>1</v>
      </c>
      <c r="F46" s="7">
        <f t="shared" si="5"/>
        <v>0</v>
      </c>
      <c r="G46" s="21" t="e">
        <f t="shared" si="5"/>
        <v>#DIV/0!</v>
      </c>
      <c r="H46" s="4">
        <f>B46+D46+F46</f>
        <v>186</v>
      </c>
      <c r="I46" s="39">
        <f>SUM(I44:I45)</f>
        <v>1</v>
      </c>
    </row>
    <row r="47" spans="1:10" ht="12.75" customHeight="1" x14ac:dyDescent="0.2">
      <c r="A47" s="29" t="s">
        <v>45</v>
      </c>
      <c r="B47" s="30"/>
      <c r="C47" s="30"/>
      <c r="D47" s="30"/>
      <c r="E47" s="30"/>
      <c r="F47" s="31"/>
      <c r="G47" s="30"/>
      <c r="H47" s="30"/>
      <c r="I47" s="32"/>
    </row>
    <row r="48" spans="1:10" ht="12.75" customHeight="1" x14ac:dyDescent="0.2">
      <c r="A48" s="9" t="s">
        <v>36</v>
      </c>
      <c r="B48" s="4">
        <v>3</v>
      </c>
      <c r="C48" s="20">
        <f>B48/B50</f>
        <v>6.5217391304347824E-2</v>
      </c>
      <c r="D48" s="5">
        <v>49</v>
      </c>
      <c r="E48" s="20">
        <f>D48/D50</f>
        <v>0.35</v>
      </c>
      <c r="F48" s="5">
        <v>0</v>
      </c>
      <c r="G48" s="20" t="e">
        <f>F48/F50</f>
        <v>#DIV/0!</v>
      </c>
      <c r="H48" s="4">
        <f>B48+D48+F48</f>
        <v>52</v>
      </c>
      <c r="I48" s="14">
        <f>H48/H50</f>
        <v>0.27956989247311825</v>
      </c>
    </row>
    <row r="49" spans="1:9" ht="12.75" customHeight="1" x14ac:dyDescent="0.2">
      <c r="A49" s="10" t="s">
        <v>37</v>
      </c>
      <c r="B49" s="6">
        <v>43</v>
      </c>
      <c r="C49" s="15">
        <f>B49/B50</f>
        <v>0.93478260869565222</v>
      </c>
      <c r="D49" s="6">
        <v>91</v>
      </c>
      <c r="E49" s="15">
        <f>D49/D50</f>
        <v>0.65</v>
      </c>
      <c r="F49" s="1">
        <v>0</v>
      </c>
      <c r="G49" s="15" t="e">
        <f>F49/F50</f>
        <v>#DIV/0!</v>
      </c>
      <c r="H49" s="4">
        <f>B49+D49+F49</f>
        <v>134</v>
      </c>
      <c r="I49" s="16">
        <f>H49/H50</f>
        <v>0.72043010752688175</v>
      </c>
    </row>
    <row r="50" spans="1:9" x14ac:dyDescent="0.2">
      <c r="A50" s="11" t="s">
        <v>7</v>
      </c>
      <c r="B50" s="7">
        <f t="shared" ref="B50:G50" si="6">SUM(B48:B49)</f>
        <v>46</v>
      </c>
      <c r="C50" s="21">
        <f t="shared" si="6"/>
        <v>1</v>
      </c>
      <c r="D50" s="7">
        <f t="shared" si="6"/>
        <v>140</v>
      </c>
      <c r="E50" s="21">
        <f t="shared" si="6"/>
        <v>1</v>
      </c>
      <c r="F50" s="7">
        <f t="shared" si="6"/>
        <v>0</v>
      </c>
      <c r="G50" s="21" t="e">
        <f t="shared" si="6"/>
        <v>#DIV/0!</v>
      </c>
      <c r="H50" s="4">
        <f>B50+D50+F50</f>
        <v>186</v>
      </c>
      <c r="I50" s="18">
        <f>SUM(I48:I49)</f>
        <v>1</v>
      </c>
    </row>
    <row r="51" spans="1:9" x14ac:dyDescent="0.2">
      <c r="A51" s="33" t="s">
        <v>28</v>
      </c>
      <c r="B51" s="34"/>
      <c r="C51" s="34"/>
      <c r="D51" s="34"/>
      <c r="E51" s="34"/>
      <c r="F51" s="35"/>
      <c r="G51" s="34"/>
      <c r="H51" s="34"/>
      <c r="I51" s="38"/>
    </row>
    <row r="52" spans="1:9" x14ac:dyDescent="0.2">
      <c r="A52" s="47" t="s">
        <v>27</v>
      </c>
      <c r="B52" s="66">
        <v>36.700000000000003</v>
      </c>
      <c r="C52" s="67"/>
      <c r="D52" s="68">
        <v>136.69999999999999</v>
      </c>
      <c r="E52" s="69"/>
      <c r="F52" s="66">
        <v>0</v>
      </c>
      <c r="G52" s="67"/>
      <c r="H52" s="84">
        <v>173.3</v>
      </c>
      <c r="I52" s="85"/>
    </row>
    <row r="53" spans="1:9" x14ac:dyDescent="0.2">
      <c r="A53" s="29" t="s">
        <v>48</v>
      </c>
      <c r="B53" s="30"/>
      <c r="C53" s="30"/>
      <c r="D53" s="30"/>
      <c r="E53" s="30"/>
      <c r="F53" s="31"/>
      <c r="G53" s="30"/>
      <c r="H53" s="30"/>
      <c r="I53" s="32"/>
    </row>
    <row r="54" spans="1:9" x14ac:dyDescent="0.2">
      <c r="A54" s="41" t="s">
        <v>49</v>
      </c>
      <c r="B54" s="4">
        <v>34</v>
      </c>
      <c r="C54" s="20">
        <f>B54/B56</f>
        <v>0.73913043478260865</v>
      </c>
      <c r="D54" s="4">
        <v>123</v>
      </c>
      <c r="E54" s="20">
        <f>D54/D56</f>
        <v>0.87857142857142856</v>
      </c>
      <c r="F54" s="5">
        <v>0</v>
      </c>
      <c r="G54" s="20" t="e">
        <f>F54/F56</f>
        <v>#DIV/0!</v>
      </c>
      <c r="H54" s="4">
        <f>B54+D54+F54</f>
        <v>157</v>
      </c>
      <c r="I54" s="14">
        <f>H54/H56</f>
        <v>0.84408602150537637</v>
      </c>
    </row>
    <row r="55" spans="1:9" x14ac:dyDescent="0.2">
      <c r="A55" s="42" t="s">
        <v>50</v>
      </c>
      <c r="B55" s="6">
        <v>12</v>
      </c>
      <c r="C55" s="15">
        <f>B55/B56</f>
        <v>0.2608695652173913</v>
      </c>
      <c r="D55" s="6">
        <v>17</v>
      </c>
      <c r="E55" s="15">
        <f>D55/D56</f>
        <v>0.12142857142857143</v>
      </c>
      <c r="F55" s="1">
        <v>0</v>
      </c>
      <c r="G55" s="15" t="e">
        <f>F55/F56</f>
        <v>#DIV/0!</v>
      </c>
      <c r="H55" s="4">
        <f>B55+D55+F55</f>
        <v>29</v>
      </c>
      <c r="I55" s="16">
        <f>H55/H56</f>
        <v>0.15591397849462366</v>
      </c>
    </row>
    <row r="56" spans="1:9" ht="13.5" thickBot="1" x14ac:dyDescent="0.25">
      <c r="A56" s="43" t="s">
        <v>7</v>
      </c>
      <c r="B56" s="44">
        <f t="shared" ref="B56:G56" si="7">SUM(B54:B55)</f>
        <v>46</v>
      </c>
      <c r="C56" s="45">
        <f t="shared" si="7"/>
        <v>1</v>
      </c>
      <c r="D56" s="44">
        <f t="shared" si="7"/>
        <v>140</v>
      </c>
      <c r="E56" s="45">
        <f t="shared" si="7"/>
        <v>1</v>
      </c>
      <c r="F56" s="44">
        <f t="shared" si="7"/>
        <v>0</v>
      </c>
      <c r="G56" s="45" t="e">
        <f t="shared" si="7"/>
        <v>#DIV/0!</v>
      </c>
      <c r="H56" s="44">
        <f>B56+D56+F56</f>
        <v>186</v>
      </c>
      <c r="I56" s="46">
        <f>SUM(I54:I55)</f>
        <v>1</v>
      </c>
    </row>
    <row r="57" spans="1:9" ht="13.5" thickTop="1" x14ac:dyDescent="0.2">
      <c r="A57" s="57"/>
      <c r="B57" s="58"/>
      <c r="C57" s="59"/>
      <c r="D57" s="58"/>
      <c r="E57" s="59"/>
      <c r="F57" s="58"/>
      <c r="G57" s="59"/>
      <c r="H57" s="58"/>
      <c r="I57" s="60"/>
    </row>
    <row r="58" spans="1:9" ht="15" customHeight="1" x14ac:dyDescent="0.2">
      <c r="A58" s="61" t="s">
        <v>61</v>
      </c>
      <c r="B58" s="61"/>
      <c r="C58" s="61"/>
      <c r="D58" s="61"/>
      <c r="E58" s="61"/>
      <c r="F58" s="62"/>
      <c r="G58" s="61"/>
      <c r="H58" s="61"/>
      <c r="I58" s="61"/>
    </row>
    <row r="59" spans="1:9" ht="63" customHeight="1" x14ac:dyDescent="0.2">
      <c r="A59" s="71" t="s">
        <v>63</v>
      </c>
      <c r="B59" s="71"/>
      <c r="C59" s="71"/>
      <c r="D59" s="71"/>
      <c r="E59" s="71"/>
      <c r="F59" s="71"/>
      <c r="G59" s="71"/>
      <c r="H59" s="71"/>
      <c r="I59" s="71"/>
    </row>
    <row r="60" spans="1:9" ht="37.9" customHeight="1" x14ac:dyDescent="0.2">
      <c r="A60" s="63" t="s">
        <v>62</v>
      </c>
      <c r="B60" s="63"/>
      <c r="C60" s="63"/>
      <c r="D60" s="63"/>
      <c r="E60" s="63"/>
      <c r="F60" s="63"/>
      <c r="G60" s="63"/>
      <c r="H60" s="63"/>
      <c r="I60" s="63"/>
    </row>
    <row r="61" spans="1:9" ht="16.149999999999999" customHeight="1" x14ac:dyDescent="0.2">
      <c r="A61" s="72" t="s">
        <v>30</v>
      </c>
      <c r="B61" s="72"/>
      <c r="C61" s="72"/>
      <c r="D61" s="72"/>
      <c r="E61" s="72"/>
      <c r="F61" s="72"/>
      <c r="G61" s="72"/>
      <c r="H61" s="72"/>
      <c r="I61" s="72"/>
    </row>
    <row r="62" spans="1:9" x14ac:dyDescent="0.2">
      <c r="G62" s="64"/>
      <c r="H62" s="65"/>
      <c r="I62" s="65"/>
    </row>
    <row r="63" spans="1:9" x14ac:dyDescent="0.2">
      <c r="G63" s="65"/>
      <c r="H63" s="65"/>
      <c r="I63" s="65"/>
    </row>
  </sheetData>
  <mergeCells count="24">
    <mergeCell ref="A2:I2"/>
    <mergeCell ref="A3:I3"/>
    <mergeCell ref="A4:I4"/>
    <mergeCell ref="B6:C6"/>
    <mergeCell ref="D6:E6"/>
    <mergeCell ref="F6:G6"/>
    <mergeCell ref="H6:I6"/>
    <mergeCell ref="B36:C36"/>
    <mergeCell ref="D36:E36"/>
    <mergeCell ref="F36:G36"/>
    <mergeCell ref="H36:I36"/>
    <mergeCell ref="B37:C37"/>
    <mergeCell ref="D37:E37"/>
    <mergeCell ref="F37:G37"/>
    <mergeCell ref="H37:I37"/>
    <mergeCell ref="A60:I60"/>
    <mergeCell ref="G62:I62"/>
    <mergeCell ref="G63:I63"/>
    <mergeCell ref="B52:C52"/>
    <mergeCell ref="D52:E52"/>
    <mergeCell ref="F52:G52"/>
    <mergeCell ref="H52:I52"/>
    <mergeCell ref="A59:I59"/>
    <mergeCell ref="A61:I61"/>
  </mergeCells>
  <printOptions horizontalCentered="1"/>
  <pageMargins left="0.7" right="0.7" top="0.75" bottom="0.75" header="0.3" footer="0.3"/>
  <pageSetup scale="83" orientation="portrait" r:id="rId1"/>
  <ignoredErrors>
    <ignoredError sqref="H9:I35 D11 H38:I51 I36 I37 H53:I56 I5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K63"/>
  <sheetViews>
    <sheetView tabSelected="1" zoomScale="96" zoomScaleNormal="96" workbookViewId="0">
      <selection activeCell="A2" sqref="A2:I2"/>
    </sheetView>
  </sheetViews>
  <sheetFormatPr defaultRowHeight="12.75" x14ac:dyDescent="0.2"/>
  <cols>
    <col min="1" max="1" width="34.7109375" customWidth="1"/>
    <col min="2" max="4" width="7.5703125" customWidth="1"/>
    <col min="6" max="6" width="6.7109375" style="2" hidden="1" customWidth="1"/>
    <col min="7" max="7" width="0" hidden="1" customWidth="1"/>
    <col min="8" max="8" width="7.28515625" customWidth="1"/>
    <col min="9" max="9" width="8" customWidth="1"/>
  </cols>
  <sheetData>
    <row r="2" spans="1:9" ht="15.75" x14ac:dyDescent="0.25">
      <c r="A2" s="79" t="s">
        <v>59</v>
      </c>
      <c r="B2" s="79"/>
      <c r="C2" s="79"/>
      <c r="D2" s="79"/>
      <c r="E2" s="79"/>
      <c r="F2" s="79"/>
      <c r="G2" s="79"/>
      <c r="H2" s="79"/>
      <c r="I2" s="79"/>
    </row>
    <row r="3" spans="1:9" ht="15.75" x14ac:dyDescent="0.25">
      <c r="A3" s="79" t="s">
        <v>64</v>
      </c>
      <c r="B3" s="79"/>
      <c r="C3" s="79"/>
      <c r="D3" s="79"/>
      <c r="E3" s="79"/>
      <c r="F3" s="79"/>
      <c r="G3" s="79"/>
      <c r="H3" s="79"/>
      <c r="I3" s="79"/>
    </row>
    <row r="4" spans="1:9" ht="15.75" x14ac:dyDescent="0.25">
      <c r="A4" s="79" t="s">
        <v>53</v>
      </c>
      <c r="B4" s="79"/>
      <c r="C4" s="79"/>
      <c r="D4" s="79"/>
      <c r="E4" s="79"/>
      <c r="F4" s="79"/>
      <c r="G4" s="79"/>
      <c r="H4" s="79"/>
      <c r="I4" s="79"/>
    </row>
    <row r="5" spans="1:9" ht="13.5" thickBot="1" x14ac:dyDescent="0.25"/>
    <row r="6" spans="1:9" ht="13.5" thickTop="1" x14ac:dyDescent="0.2">
      <c r="A6" s="23"/>
      <c r="B6" s="80" t="s">
        <v>0</v>
      </c>
      <c r="C6" s="81"/>
      <c r="D6" s="82" t="s">
        <v>35</v>
      </c>
      <c r="E6" s="81"/>
      <c r="F6" s="80" t="s">
        <v>3</v>
      </c>
      <c r="G6" s="81"/>
      <c r="H6" s="80" t="s">
        <v>7</v>
      </c>
      <c r="I6" s="83"/>
    </row>
    <row r="7" spans="1:9" x14ac:dyDescent="0.2">
      <c r="A7" s="24"/>
      <c r="B7" s="25" t="s">
        <v>1</v>
      </c>
      <c r="C7" s="26" t="s">
        <v>2</v>
      </c>
      <c r="D7" s="25" t="s">
        <v>1</v>
      </c>
      <c r="E7" s="26" t="s">
        <v>2</v>
      </c>
      <c r="F7" s="27" t="s">
        <v>1</v>
      </c>
      <c r="G7" s="26" t="s">
        <v>2</v>
      </c>
      <c r="H7" s="25" t="s">
        <v>1</v>
      </c>
      <c r="I7" s="28" t="s">
        <v>2</v>
      </c>
    </row>
    <row r="8" spans="1:9" x14ac:dyDescent="0.2">
      <c r="A8" s="29" t="s">
        <v>4</v>
      </c>
      <c r="B8" s="30"/>
      <c r="C8" s="30"/>
      <c r="D8" s="30"/>
      <c r="E8" s="30"/>
      <c r="F8" s="31"/>
      <c r="G8" s="30"/>
      <c r="H8" s="30"/>
      <c r="I8" s="32"/>
    </row>
    <row r="9" spans="1:9" x14ac:dyDescent="0.2">
      <c r="A9" s="9" t="s">
        <v>5</v>
      </c>
      <c r="B9" s="4">
        <v>240</v>
      </c>
      <c r="C9" s="13">
        <f>B9/B11</f>
        <v>0.54794520547945202</v>
      </c>
      <c r="D9" s="4">
        <v>109</v>
      </c>
      <c r="E9" s="13">
        <f>D9/D11</f>
        <v>0.689873417721519</v>
      </c>
      <c r="F9" s="5">
        <v>0</v>
      </c>
      <c r="G9" s="13" t="e">
        <f>F9/F11</f>
        <v>#DIV/0!</v>
      </c>
      <c r="H9" s="4">
        <f>B9+D9+F9</f>
        <v>349</v>
      </c>
      <c r="I9" s="14">
        <f>H9/H11</f>
        <v>0.58557046979865768</v>
      </c>
    </row>
    <row r="10" spans="1:9" x14ac:dyDescent="0.2">
      <c r="A10" s="10" t="s">
        <v>6</v>
      </c>
      <c r="B10" s="6">
        <v>198</v>
      </c>
      <c r="C10" s="15">
        <f>B10/B11</f>
        <v>0.45205479452054792</v>
      </c>
      <c r="D10" s="6">
        <v>49</v>
      </c>
      <c r="E10" s="15">
        <f>D10/D11</f>
        <v>0.310126582278481</v>
      </c>
      <c r="F10" s="1">
        <v>0</v>
      </c>
      <c r="G10" s="15" t="e">
        <f>F10/F11</f>
        <v>#DIV/0!</v>
      </c>
      <c r="H10" s="6">
        <f>B10+D10+F10</f>
        <v>247</v>
      </c>
      <c r="I10" s="16">
        <f>H10/H11</f>
        <v>0.41442953020134227</v>
      </c>
    </row>
    <row r="11" spans="1:9" x14ac:dyDescent="0.2">
      <c r="A11" s="11" t="s">
        <v>7</v>
      </c>
      <c r="B11" s="7">
        <f>SUM(B9:B10)</f>
        <v>438</v>
      </c>
      <c r="C11" s="17">
        <f>SUM(C9:C10)</f>
        <v>1</v>
      </c>
      <c r="D11" s="7">
        <f>D9+D10</f>
        <v>158</v>
      </c>
      <c r="E11" s="17">
        <f>SUM(E9:E10)</f>
        <v>1</v>
      </c>
      <c r="F11" s="8">
        <f>SUM(F9:F10)</f>
        <v>0</v>
      </c>
      <c r="G11" s="17" t="e">
        <f>SUM(G9:G10)</f>
        <v>#DIV/0!</v>
      </c>
      <c r="H11" s="7">
        <f>B11+D11+F11</f>
        <v>596</v>
      </c>
      <c r="I11" s="18">
        <f>SUM(I9:I10)</f>
        <v>1</v>
      </c>
    </row>
    <row r="12" spans="1:9" x14ac:dyDescent="0.2">
      <c r="A12" s="29" t="s">
        <v>8</v>
      </c>
      <c r="B12" s="36"/>
      <c r="C12" s="36"/>
      <c r="D12" s="36"/>
      <c r="E12" s="36"/>
      <c r="F12" s="36"/>
      <c r="G12" s="36"/>
      <c r="H12" s="36"/>
      <c r="I12" s="37"/>
    </row>
    <row r="13" spans="1:9" x14ac:dyDescent="0.2">
      <c r="A13" s="9" t="s">
        <v>38</v>
      </c>
      <c r="B13" s="5">
        <v>2</v>
      </c>
      <c r="C13" s="13">
        <f>B13/B22</f>
        <v>4.5662100456621002E-3</v>
      </c>
      <c r="D13" s="5">
        <v>0</v>
      </c>
      <c r="E13" s="13">
        <f>D13/D22</f>
        <v>0</v>
      </c>
      <c r="F13" s="5">
        <v>0</v>
      </c>
      <c r="G13" s="13" t="e">
        <f>F13/F22</f>
        <v>#DIV/0!</v>
      </c>
      <c r="H13" s="4">
        <f t="shared" ref="H13:H21" si="0">B13+D13+F13</f>
        <v>2</v>
      </c>
      <c r="I13" s="14">
        <f>H13/H22</f>
        <v>3.3557046979865771E-3</v>
      </c>
    </row>
    <row r="14" spans="1:9" x14ac:dyDescent="0.2">
      <c r="A14" s="10" t="s">
        <v>9</v>
      </c>
      <c r="B14" s="1">
        <v>22</v>
      </c>
      <c r="C14" s="15">
        <f>B14/B22</f>
        <v>5.0228310502283102E-2</v>
      </c>
      <c r="D14" s="1">
        <v>24</v>
      </c>
      <c r="E14" s="15">
        <f>D14/D22</f>
        <v>0.15189873417721519</v>
      </c>
      <c r="F14" s="1">
        <v>0</v>
      </c>
      <c r="G14" s="15" t="e">
        <f>F14/F22</f>
        <v>#DIV/0!</v>
      </c>
      <c r="H14" s="6">
        <f t="shared" si="0"/>
        <v>46</v>
      </c>
      <c r="I14" s="16">
        <f>H14/H22</f>
        <v>7.7181208053691275E-2</v>
      </c>
    </row>
    <row r="15" spans="1:9" x14ac:dyDescent="0.2">
      <c r="A15" s="10" t="s">
        <v>39</v>
      </c>
      <c r="B15" s="1">
        <v>51</v>
      </c>
      <c r="C15" s="15">
        <f>B15/B22</f>
        <v>0.11643835616438356</v>
      </c>
      <c r="D15" s="1">
        <v>10</v>
      </c>
      <c r="E15" s="15">
        <f>D15/D22</f>
        <v>6.3291139240506333E-2</v>
      </c>
      <c r="F15" s="1">
        <v>0</v>
      </c>
      <c r="G15" s="15" t="e">
        <f>F15/F22</f>
        <v>#DIV/0!</v>
      </c>
      <c r="H15" s="6">
        <f t="shared" si="0"/>
        <v>61</v>
      </c>
      <c r="I15" s="16">
        <f>H15/H22</f>
        <v>0.10234899328859061</v>
      </c>
    </row>
    <row r="16" spans="1:9" x14ac:dyDescent="0.2">
      <c r="A16" s="10" t="s">
        <v>40</v>
      </c>
      <c r="B16" s="1">
        <v>37</v>
      </c>
      <c r="C16" s="15">
        <f>B16/B22</f>
        <v>8.4474885844748854E-2</v>
      </c>
      <c r="D16" s="1">
        <v>15</v>
      </c>
      <c r="E16" s="15">
        <f>D16/D22</f>
        <v>9.49367088607595E-2</v>
      </c>
      <c r="F16" s="1">
        <v>0</v>
      </c>
      <c r="G16" s="15" t="e">
        <f>F16/F22</f>
        <v>#DIV/0!</v>
      </c>
      <c r="H16" s="6">
        <f t="shared" si="0"/>
        <v>52</v>
      </c>
      <c r="I16" s="16">
        <f>H16/H22</f>
        <v>8.7248322147651006E-2</v>
      </c>
    </row>
    <row r="17" spans="1:9" x14ac:dyDescent="0.2">
      <c r="A17" s="10" t="s">
        <v>41</v>
      </c>
      <c r="B17" s="1">
        <v>0</v>
      </c>
      <c r="C17" s="15">
        <f>B17/B22</f>
        <v>0</v>
      </c>
      <c r="D17" s="1">
        <v>0</v>
      </c>
      <c r="E17" s="15">
        <f>D17/D22</f>
        <v>0</v>
      </c>
      <c r="F17" s="1">
        <v>0</v>
      </c>
      <c r="G17" s="15" t="e">
        <f>F17/F22</f>
        <v>#DIV/0!</v>
      </c>
      <c r="H17" s="6">
        <f t="shared" si="0"/>
        <v>0</v>
      </c>
      <c r="I17" s="16">
        <f>H17/H22</f>
        <v>0</v>
      </c>
    </row>
    <row r="18" spans="1:9" x14ac:dyDescent="0.2">
      <c r="A18" s="10" t="s">
        <v>10</v>
      </c>
      <c r="B18" s="6">
        <v>289</v>
      </c>
      <c r="C18" s="15">
        <f>B18/B22</f>
        <v>0.65981735159817356</v>
      </c>
      <c r="D18" s="6">
        <v>58</v>
      </c>
      <c r="E18" s="15">
        <f>D18/D22</f>
        <v>0.36708860759493672</v>
      </c>
      <c r="F18" s="1">
        <v>0</v>
      </c>
      <c r="G18" s="15" t="e">
        <f>F18/F22</f>
        <v>#DIV/0!</v>
      </c>
      <c r="H18" s="6">
        <f t="shared" si="0"/>
        <v>347</v>
      </c>
      <c r="I18" s="16">
        <f>H18/H22</f>
        <v>0.58221476510067116</v>
      </c>
    </row>
    <row r="19" spans="1:9" x14ac:dyDescent="0.2">
      <c r="A19" s="10" t="s">
        <v>42</v>
      </c>
      <c r="B19" s="6">
        <v>22</v>
      </c>
      <c r="C19" s="15">
        <f>B19/B22</f>
        <v>5.0228310502283102E-2</v>
      </c>
      <c r="D19" s="6">
        <v>3</v>
      </c>
      <c r="E19" s="15">
        <f>D19/D22</f>
        <v>1.8987341772151899E-2</v>
      </c>
      <c r="F19" s="1">
        <v>0</v>
      </c>
      <c r="G19" s="15" t="e">
        <f>F19/F22</f>
        <v>#DIV/0!</v>
      </c>
      <c r="H19" s="6">
        <f t="shared" si="0"/>
        <v>25</v>
      </c>
      <c r="I19" s="16">
        <f>H19/H22</f>
        <v>4.1946308724832217E-2</v>
      </c>
    </row>
    <row r="20" spans="1:9" x14ac:dyDescent="0.2">
      <c r="A20" s="10" t="s">
        <v>43</v>
      </c>
      <c r="B20" s="1">
        <v>8</v>
      </c>
      <c r="C20" s="15">
        <f>B20/B22</f>
        <v>1.8264840182648401E-2</v>
      </c>
      <c r="D20" s="1">
        <v>42</v>
      </c>
      <c r="E20" s="15">
        <f>D20/D22</f>
        <v>0.26582278481012656</v>
      </c>
      <c r="F20" s="1">
        <v>0</v>
      </c>
      <c r="G20" s="15" t="e">
        <f>F20/F22</f>
        <v>#DIV/0!</v>
      </c>
      <c r="H20" s="6">
        <f t="shared" si="0"/>
        <v>50</v>
      </c>
      <c r="I20" s="16">
        <f>H20/H22</f>
        <v>8.3892617449664433E-2</v>
      </c>
    </row>
    <row r="21" spans="1:9" x14ac:dyDescent="0.2">
      <c r="A21" s="22" t="s">
        <v>44</v>
      </c>
      <c r="B21" s="8">
        <v>7</v>
      </c>
      <c r="C21" s="15">
        <f>B21/B22</f>
        <v>1.5981735159817351E-2</v>
      </c>
      <c r="D21" s="8">
        <v>6</v>
      </c>
      <c r="E21" s="15">
        <f>D21/D22</f>
        <v>3.7974683544303799E-2</v>
      </c>
      <c r="F21" s="8">
        <v>0</v>
      </c>
      <c r="G21" s="15" t="e">
        <f>F21/F22</f>
        <v>#DIV/0!</v>
      </c>
      <c r="H21" s="7">
        <f t="shared" si="0"/>
        <v>13</v>
      </c>
      <c r="I21" s="18">
        <f>H21/H22</f>
        <v>2.1812080536912751E-2</v>
      </c>
    </row>
    <row r="22" spans="1:9" x14ac:dyDescent="0.2">
      <c r="A22" s="11" t="s">
        <v>7</v>
      </c>
      <c r="B22" s="7">
        <f>SUM(B13:B21)</f>
        <v>438</v>
      </c>
      <c r="C22" s="17">
        <f>SUM(C13:C21)</f>
        <v>1</v>
      </c>
      <c r="D22" s="7">
        <f>SUM(D13:D21)</f>
        <v>158</v>
      </c>
      <c r="E22" s="17">
        <f>SUM(E13:E21)</f>
        <v>1</v>
      </c>
      <c r="F22" s="8">
        <f>SUM(F13:F21)</f>
        <v>0</v>
      </c>
      <c r="G22" s="17" t="e">
        <f>SUM(G13:G20)</f>
        <v>#DIV/0!</v>
      </c>
      <c r="H22" s="7">
        <f>SUM(H13:H21)</f>
        <v>596</v>
      </c>
      <c r="I22" s="18">
        <f>SUM(I13:I21)</f>
        <v>1</v>
      </c>
    </row>
    <row r="23" spans="1:9" x14ac:dyDescent="0.2">
      <c r="A23" s="29" t="s">
        <v>11</v>
      </c>
      <c r="B23" s="36"/>
      <c r="C23" s="36"/>
      <c r="D23" s="36"/>
      <c r="E23" s="36"/>
      <c r="F23" s="36"/>
      <c r="G23" s="36"/>
      <c r="H23" s="36"/>
      <c r="I23" s="37"/>
    </row>
    <row r="24" spans="1:9" x14ac:dyDescent="0.2">
      <c r="A24" s="40" t="s">
        <v>12</v>
      </c>
      <c r="B24" s="5">
        <v>0</v>
      </c>
      <c r="C24" s="13">
        <f t="shared" ref="C24:C33" si="1">B24/$B$34</f>
        <v>0</v>
      </c>
      <c r="D24" s="5">
        <v>0</v>
      </c>
      <c r="E24" s="13">
        <f>D24/D34</f>
        <v>0</v>
      </c>
      <c r="F24" s="5">
        <v>0</v>
      </c>
      <c r="G24" s="13" t="e">
        <f>F24/F34</f>
        <v>#DIV/0!</v>
      </c>
      <c r="H24" s="5">
        <f t="shared" ref="H24:H34" si="2">B24+D24+F24</f>
        <v>0</v>
      </c>
      <c r="I24" s="14">
        <f>H24/H34</f>
        <v>0</v>
      </c>
    </row>
    <row r="25" spans="1:9" x14ac:dyDescent="0.2">
      <c r="A25" s="10" t="s">
        <v>13</v>
      </c>
      <c r="B25" s="1">
        <v>20</v>
      </c>
      <c r="C25" s="13">
        <f t="shared" si="1"/>
        <v>4.5662100456621002E-2</v>
      </c>
      <c r="D25" s="1">
        <v>1</v>
      </c>
      <c r="E25" s="15">
        <f>D25/D34</f>
        <v>6.3291139240506328E-3</v>
      </c>
      <c r="F25" s="1">
        <v>0</v>
      </c>
      <c r="G25" s="15" t="e">
        <f>F25/F34</f>
        <v>#DIV/0!</v>
      </c>
      <c r="H25" s="1">
        <f t="shared" si="2"/>
        <v>21</v>
      </c>
      <c r="I25" s="16">
        <f>H25/H34</f>
        <v>3.5234899328859058E-2</v>
      </c>
    </row>
    <row r="26" spans="1:9" x14ac:dyDescent="0.2">
      <c r="A26" s="10" t="s">
        <v>14</v>
      </c>
      <c r="B26" s="1">
        <v>93</v>
      </c>
      <c r="C26" s="13">
        <f t="shared" si="1"/>
        <v>0.21232876712328766</v>
      </c>
      <c r="D26" s="1">
        <v>0</v>
      </c>
      <c r="E26" s="15">
        <f>D26/D34</f>
        <v>0</v>
      </c>
      <c r="F26" s="1">
        <v>0</v>
      </c>
      <c r="G26" s="15" t="e">
        <f>F26/F34</f>
        <v>#DIV/0!</v>
      </c>
      <c r="H26" s="5">
        <f t="shared" si="2"/>
        <v>93</v>
      </c>
      <c r="I26" s="16">
        <f>H26/H34</f>
        <v>0.15604026845637584</v>
      </c>
    </row>
    <row r="27" spans="1:9" x14ac:dyDescent="0.2">
      <c r="A27" s="10" t="s">
        <v>15</v>
      </c>
      <c r="B27" s="1">
        <v>99</v>
      </c>
      <c r="C27" s="13">
        <f t="shared" si="1"/>
        <v>0.22602739726027396</v>
      </c>
      <c r="D27" s="1">
        <v>15</v>
      </c>
      <c r="E27" s="15">
        <f>D27/D34</f>
        <v>9.49367088607595E-2</v>
      </c>
      <c r="F27" s="1">
        <v>0</v>
      </c>
      <c r="G27" s="15" t="e">
        <f>F27/F34</f>
        <v>#DIV/0!</v>
      </c>
      <c r="H27" s="5">
        <f t="shared" si="2"/>
        <v>114</v>
      </c>
      <c r="I27" s="16">
        <f>H27/H34</f>
        <v>0.1912751677852349</v>
      </c>
    </row>
    <row r="28" spans="1:9" x14ac:dyDescent="0.2">
      <c r="A28" s="10" t="s">
        <v>16</v>
      </c>
      <c r="B28" s="1">
        <v>77</v>
      </c>
      <c r="C28" s="13">
        <f t="shared" si="1"/>
        <v>0.17579908675799086</v>
      </c>
      <c r="D28" s="1">
        <v>50</v>
      </c>
      <c r="E28" s="15">
        <f>D28/D34</f>
        <v>0.31645569620253167</v>
      </c>
      <c r="F28" s="1">
        <v>0</v>
      </c>
      <c r="G28" s="15" t="e">
        <f>F28/F34</f>
        <v>#DIV/0!</v>
      </c>
      <c r="H28" s="5">
        <f t="shared" si="2"/>
        <v>127</v>
      </c>
      <c r="I28" s="16">
        <f>H28/H34</f>
        <v>0.21308724832214765</v>
      </c>
    </row>
    <row r="29" spans="1:9" x14ac:dyDescent="0.2">
      <c r="A29" s="10" t="s">
        <v>17</v>
      </c>
      <c r="B29" s="1">
        <v>63</v>
      </c>
      <c r="C29" s="13">
        <f t="shared" si="1"/>
        <v>0.14383561643835616</v>
      </c>
      <c r="D29" s="1">
        <v>28</v>
      </c>
      <c r="E29" s="15">
        <f>D29/D34</f>
        <v>0.17721518987341772</v>
      </c>
      <c r="F29" s="1">
        <v>0</v>
      </c>
      <c r="G29" s="15" t="e">
        <f>F29/F34</f>
        <v>#DIV/0!</v>
      </c>
      <c r="H29" s="5">
        <f t="shared" si="2"/>
        <v>91</v>
      </c>
      <c r="I29" s="16">
        <f>H29/H34</f>
        <v>0.15268456375838926</v>
      </c>
    </row>
    <row r="30" spans="1:9" x14ac:dyDescent="0.2">
      <c r="A30" s="10" t="s">
        <v>18</v>
      </c>
      <c r="B30" s="1">
        <v>42</v>
      </c>
      <c r="C30" s="13">
        <f t="shared" si="1"/>
        <v>9.5890410958904104E-2</v>
      </c>
      <c r="D30" s="1">
        <v>30</v>
      </c>
      <c r="E30" s="15">
        <f>D30/D34</f>
        <v>0.189873417721519</v>
      </c>
      <c r="F30" s="1">
        <v>0</v>
      </c>
      <c r="G30" s="15" t="e">
        <f>F30/F34</f>
        <v>#DIV/0!</v>
      </c>
      <c r="H30" s="5">
        <f t="shared" si="2"/>
        <v>72</v>
      </c>
      <c r="I30" s="16">
        <f>H30/H34</f>
        <v>0.12080536912751678</v>
      </c>
    </row>
    <row r="31" spans="1:9" x14ac:dyDescent="0.2">
      <c r="A31" s="10" t="s">
        <v>19</v>
      </c>
      <c r="B31" s="1">
        <v>32</v>
      </c>
      <c r="C31" s="13">
        <f t="shared" si="1"/>
        <v>7.3059360730593603E-2</v>
      </c>
      <c r="D31" s="1">
        <v>25</v>
      </c>
      <c r="E31" s="15">
        <f>D31/D34</f>
        <v>0.15822784810126583</v>
      </c>
      <c r="F31" s="1">
        <v>0</v>
      </c>
      <c r="G31" s="15" t="e">
        <f>F31/F34</f>
        <v>#DIV/0!</v>
      </c>
      <c r="H31" s="5">
        <f t="shared" si="2"/>
        <v>57</v>
      </c>
      <c r="I31" s="16">
        <f>H31/H34</f>
        <v>9.563758389261745E-2</v>
      </c>
    </row>
    <row r="32" spans="1:9" x14ac:dyDescent="0.2">
      <c r="A32" s="10" t="s">
        <v>20</v>
      </c>
      <c r="B32" s="1">
        <v>12</v>
      </c>
      <c r="C32" s="13">
        <f t="shared" si="1"/>
        <v>2.7397260273972601E-2</v>
      </c>
      <c r="D32" s="1">
        <v>9</v>
      </c>
      <c r="E32" s="15">
        <f>D32/D34</f>
        <v>5.6962025316455694E-2</v>
      </c>
      <c r="F32" s="1">
        <v>0</v>
      </c>
      <c r="G32" s="15" t="e">
        <f>F32/F34</f>
        <v>#DIV/0!</v>
      </c>
      <c r="H32" s="5">
        <f t="shared" si="2"/>
        <v>21</v>
      </c>
      <c r="I32" s="16">
        <f>H32/H34</f>
        <v>3.5234899328859058E-2</v>
      </c>
    </row>
    <row r="33" spans="1:10" x14ac:dyDescent="0.2">
      <c r="A33" s="10" t="s">
        <v>21</v>
      </c>
      <c r="B33" s="1">
        <v>0</v>
      </c>
      <c r="C33" s="13">
        <f t="shared" si="1"/>
        <v>0</v>
      </c>
      <c r="D33" s="1">
        <f t="shared" ref="D33" si="3">B33</f>
        <v>0</v>
      </c>
      <c r="E33" s="15">
        <f>D33/D34</f>
        <v>0</v>
      </c>
      <c r="F33" s="1">
        <v>0</v>
      </c>
      <c r="G33" s="15" t="e">
        <f>F33/F34</f>
        <v>#DIV/0!</v>
      </c>
      <c r="H33" s="5">
        <f t="shared" si="2"/>
        <v>0</v>
      </c>
      <c r="I33" s="16">
        <f>H33/H34</f>
        <v>0</v>
      </c>
    </row>
    <row r="34" spans="1:10" x14ac:dyDescent="0.2">
      <c r="A34" s="11" t="s">
        <v>7</v>
      </c>
      <c r="B34" s="7">
        <f t="shared" ref="B34:G34" si="4">SUM(B24:B33)</f>
        <v>438</v>
      </c>
      <c r="C34" s="17">
        <f t="shared" si="4"/>
        <v>0.99999999999999989</v>
      </c>
      <c r="D34" s="7">
        <f t="shared" si="4"/>
        <v>158</v>
      </c>
      <c r="E34" s="17">
        <f t="shared" si="4"/>
        <v>1.0000000000000002</v>
      </c>
      <c r="F34" s="7">
        <f t="shared" si="4"/>
        <v>0</v>
      </c>
      <c r="G34" s="17" t="e">
        <f t="shared" si="4"/>
        <v>#DIV/0!</v>
      </c>
      <c r="H34" s="4">
        <f t="shared" si="2"/>
        <v>596</v>
      </c>
      <c r="I34" s="18">
        <f>SUM(I24:I33)</f>
        <v>1</v>
      </c>
      <c r="J34" s="3"/>
    </row>
    <row r="35" spans="1:10" x14ac:dyDescent="0.2">
      <c r="A35" s="29" t="s">
        <v>22</v>
      </c>
      <c r="B35" s="30"/>
      <c r="C35" s="30"/>
      <c r="D35" s="30"/>
      <c r="E35" s="30"/>
      <c r="F35" s="31"/>
      <c r="G35" s="30"/>
      <c r="H35" s="30"/>
      <c r="I35" s="32"/>
    </row>
    <row r="36" spans="1:10" x14ac:dyDescent="0.2">
      <c r="A36" s="9" t="s">
        <v>23</v>
      </c>
      <c r="B36" s="73">
        <v>28.39</v>
      </c>
      <c r="C36" s="74"/>
      <c r="D36" s="73">
        <v>34.07</v>
      </c>
      <c r="E36" s="74"/>
      <c r="F36" s="73">
        <v>0</v>
      </c>
      <c r="G36" s="74"/>
      <c r="H36" s="73">
        <v>29.89</v>
      </c>
      <c r="I36" s="75"/>
    </row>
    <row r="37" spans="1:10" x14ac:dyDescent="0.2">
      <c r="A37" s="12" t="s">
        <v>24</v>
      </c>
      <c r="B37" s="76">
        <v>8.4499999999999993</v>
      </c>
      <c r="C37" s="77"/>
      <c r="D37" s="76">
        <v>8.6199999999999992</v>
      </c>
      <c r="E37" s="77"/>
      <c r="F37" s="76">
        <v>0</v>
      </c>
      <c r="G37" s="77"/>
      <c r="H37" s="76">
        <v>8.85</v>
      </c>
      <c r="I37" s="78"/>
    </row>
    <row r="38" spans="1:10" x14ac:dyDescent="0.2">
      <c r="A38" s="29" t="s">
        <v>60</v>
      </c>
      <c r="B38" s="30"/>
      <c r="C38" s="30"/>
      <c r="D38" s="30"/>
      <c r="E38" s="30"/>
      <c r="F38" s="31"/>
      <c r="G38" s="30"/>
      <c r="H38" s="30"/>
      <c r="I38" s="32"/>
    </row>
    <row r="39" spans="1:10" x14ac:dyDescent="0.2">
      <c r="A39" s="10" t="s">
        <v>32</v>
      </c>
      <c r="B39" s="6">
        <v>343</v>
      </c>
      <c r="C39" s="15">
        <f>B39/B42</f>
        <v>0.78310502283105021</v>
      </c>
      <c r="D39" s="6">
        <v>51</v>
      </c>
      <c r="E39" s="15">
        <f>D39/D42</f>
        <v>0.32278481012658228</v>
      </c>
      <c r="F39" s="1">
        <v>0</v>
      </c>
      <c r="G39" s="15" t="e">
        <f>F39/F42</f>
        <v>#DIV/0!</v>
      </c>
      <c r="H39" s="6">
        <f>B39+D39+F39</f>
        <v>394</v>
      </c>
      <c r="I39" s="16">
        <f>H39/H42</f>
        <v>0.66107382550335569</v>
      </c>
    </row>
    <row r="40" spans="1:10" x14ac:dyDescent="0.2">
      <c r="A40" s="10" t="s">
        <v>33</v>
      </c>
      <c r="B40" s="6">
        <v>8</v>
      </c>
      <c r="C40" s="15">
        <f>B40/B42</f>
        <v>1.8264840182648401E-2</v>
      </c>
      <c r="D40" s="6">
        <v>42</v>
      </c>
      <c r="E40" s="15">
        <f>D40/D42</f>
        <v>0.26582278481012656</v>
      </c>
      <c r="F40" s="1">
        <v>0</v>
      </c>
      <c r="G40" s="15" t="e">
        <f>F40/F42</f>
        <v>#DIV/0!</v>
      </c>
      <c r="H40" s="6">
        <f>B40+D40+F40</f>
        <v>50</v>
      </c>
      <c r="I40" s="16">
        <f>H40/H42</f>
        <v>8.3892617449664433E-2</v>
      </c>
    </row>
    <row r="41" spans="1:10" x14ac:dyDescent="0.2">
      <c r="A41" s="10" t="s">
        <v>34</v>
      </c>
      <c r="B41" s="1">
        <v>87</v>
      </c>
      <c r="C41" s="15">
        <f>B41/B42</f>
        <v>0.19863013698630136</v>
      </c>
      <c r="D41" s="1">
        <v>65</v>
      </c>
      <c r="E41" s="15">
        <f>D41/D42</f>
        <v>0.41139240506329117</v>
      </c>
      <c r="F41" s="1">
        <v>0</v>
      </c>
      <c r="G41" s="15" t="e">
        <f>F41/F42</f>
        <v>#DIV/0!</v>
      </c>
      <c r="H41" s="6">
        <f>B41+D41+F41</f>
        <v>152</v>
      </c>
      <c r="I41" s="16">
        <f>H41/H42</f>
        <v>0.25503355704697989</v>
      </c>
    </row>
    <row r="42" spans="1:10" x14ac:dyDescent="0.2">
      <c r="A42" s="11" t="s">
        <v>7</v>
      </c>
      <c r="B42" s="7">
        <f t="shared" ref="B42:I42" si="5">SUM(B39:B41)</f>
        <v>438</v>
      </c>
      <c r="C42" s="17">
        <f t="shared" si="5"/>
        <v>1</v>
      </c>
      <c r="D42" s="7">
        <f t="shared" si="5"/>
        <v>158</v>
      </c>
      <c r="E42" s="17">
        <f t="shared" si="5"/>
        <v>1</v>
      </c>
      <c r="F42" s="8">
        <f t="shared" si="5"/>
        <v>0</v>
      </c>
      <c r="G42" s="17" t="e">
        <f t="shared" si="5"/>
        <v>#DIV/0!</v>
      </c>
      <c r="H42" s="7">
        <f t="shared" si="5"/>
        <v>596</v>
      </c>
      <c r="I42" s="18">
        <f t="shared" si="5"/>
        <v>1</v>
      </c>
    </row>
    <row r="43" spans="1:10" x14ac:dyDescent="0.2">
      <c r="A43" s="29" t="s">
        <v>47</v>
      </c>
      <c r="B43" s="30"/>
      <c r="C43" s="30"/>
      <c r="D43" s="30"/>
      <c r="E43" s="30"/>
      <c r="F43" s="31"/>
      <c r="G43" s="30"/>
      <c r="H43" s="30"/>
      <c r="I43" s="32"/>
    </row>
    <row r="44" spans="1:10" x14ac:dyDescent="0.2">
      <c r="A44" s="9" t="s">
        <v>25</v>
      </c>
      <c r="B44" s="4">
        <v>212</v>
      </c>
      <c r="C44" s="20">
        <f>B44/B46</f>
        <v>0.48401826484018262</v>
      </c>
      <c r="D44" s="5">
        <v>50</v>
      </c>
      <c r="E44" s="20">
        <f>D44/D46</f>
        <v>0.31645569620253167</v>
      </c>
      <c r="F44" s="5">
        <v>0</v>
      </c>
      <c r="G44" s="20" t="e">
        <f>F44/F46</f>
        <v>#DIV/0!</v>
      </c>
      <c r="H44" s="4">
        <f>B44+D44+F44</f>
        <v>262</v>
      </c>
      <c r="I44" s="14">
        <f>H44/H46</f>
        <v>0.43959731543624159</v>
      </c>
    </row>
    <row r="45" spans="1:10" x14ac:dyDescent="0.2">
      <c r="A45" s="10" t="s">
        <v>26</v>
      </c>
      <c r="B45" s="6">
        <v>226</v>
      </c>
      <c r="C45" s="15">
        <f>B45/B46</f>
        <v>0.51598173515981738</v>
      </c>
      <c r="D45" s="6">
        <v>108</v>
      </c>
      <c r="E45" s="15">
        <f>D45/D46</f>
        <v>0.68354430379746833</v>
      </c>
      <c r="F45" s="1">
        <v>0</v>
      </c>
      <c r="G45" s="15" t="e">
        <f>F45/F46</f>
        <v>#DIV/0!</v>
      </c>
      <c r="H45" s="4">
        <f>B45+D45+F45</f>
        <v>334</v>
      </c>
      <c r="I45" s="16">
        <f>H45/H46</f>
        <v>0.56040268456375841</v>
      </c>
    </row>
    <row r="46" spans="1:10" x14ac:dyDescent="0.2">
      <c r="A46" s="11" t="s">
        <v>7</v>
      </c>
      <c r="B46" s="7">
        <f t="shared" ref="B46:G46" si="6">SUM(B44:B45)</f>
        <v>438</v>
      </c>
      <c r="C46" s="21">
        <f t="shared" si="6"/>
        <v>1</v>
      </c>
      <c r="D46" s="7">
        <f t="shared" si="6"/>
        <v>158</v>
      </c>
      <c r="E46" s="21">
        <f t="shared" si="6"/>
        <v>1</v>
      </c>
      <c r="F46" s="7">
        <f t="shared" si="6"/>
        <v>0</v>
      </c>
      <c r="G46" s="21" t="e">
        <f t="shared" si="6"/>
        <v>#DIV/0!</v>
      </c>
      <c r="H46" s="4">
        <f>B46+D46+F46</f>
        <v>596</v>
      </c>
      <c r="I46" s="39">
        <f>SUM(I44:I45)</f>
        <v>1</v>
      </c>
    </row>
    <row r="47" spans="1:10" ht="12.75" customHeight="1" x14ac:dyDescent="0.2">
      <c r="A47" s="29" t="s">
        <v>45</v>
      </c>
      <c r="B47" s="30"/>
      <c r="C47" s="30"/>
      <c r="D47" s="30"/>
      <c r="E47" s="30"/>
      <c r="F47" s="31"/>
      <c r="G47" s="30"/>
      <c r="H47" s="30"/>
      <c r="I47" s="32"/>
    </row>
    <row r="48" spans="1:10" ht="12.75" customHeight="1" x14ac:dyDescent="0.2">
      <c r="A48" s="9" t="s">
        <v>36</v>
      </c>
      <c r="B48" s="4">
        <v>224</v>
      </c>
      <c r="C48" s="20">
        <f>B48/B50</f>
        <v>0.51141552511415522</v>
      </c>
      <c r="D48" s="5">
        <v>127</v>
      </c>
      <c r="E48" s="20">
        <f>D48/D50</f>
        <v>0.80379746835443033</v>
      </c>
      <c r="F48" s="5">
        <v>0</v>
      </c>
      <c r="G48" s="20" t="e">
        <f>F48/F50</f>
        <v>#DIV/0!</v>
      </c>
      <c r="H48" s="4">
        <f>B48+D48+F48</f>
        <v>351</v>
      </c>
      <c r="I48" s="14">
        <f>H48/H50</f>
        <v>0.58892617449664431</v>
      </c>
    </row>
    <row r="49" spans="1:11" ht="12.75" customHeight="1" x14ac:dyDescent="0.2">
      <c r="A49" s="10" t="s">
        <v>37</v>
      </c>
      <c r="B49" s="6">
        <v>214</v>
      </c>
      <c r="C49" s="15">
        <f>B49/B50</f>
        <v>0.48858447488584472</v>
      </c>
      <c r="D49" s="6">
        <v>31</v>
      </c>
      <c r="E49" s="15">
        <f>D49/D50</f>
        <v>0.19620253164556961</v>
      </c>
      <c r="F49" s="1">
        <v>0</v>
      </c>
      <c r="G49" s="15" t="e">
        <f>F49/F50</f>
        <v>#DIV/0!</v>
      </c>
      <c r="H49" s="4">
        <f>B49+D49+F49</f>
        <v>245</v>
      </c>
      <c r="I49" s="16">
        <f>H49/H50</f>
        <v>0.41107382550335569</v>
      </c>
    </row>
    <row r="50" spans="1:11" x14ac:dyDescent="0.2">
      <c r="A50" s="11" t="s">
        <v>7</v>
      </c>
      <c r="B50" s="7">
        <f t="shared" ref="B50:G50" si="7">SUM(B48:B49)</f>
        <v>438</v>
      </c>
      <c r="C50" s="21">
        <f t="shared" si="7"/>
        <v>1</v>
      </c>
      <c r="D50" s="7">
        <f t="shared" si="7"/>
        <v>158</v>
      </c>
      <c r="E50" s="21">
        <f t="shared" si="7"/>
        <v>1</v>
      </c>
      <c r="F50" s="7">
        <f t="shared" si="7"/>
        <v>0</v>
      </c>
      <c r="G50" s="21" t="e">
        <f t="shared" si="7"/>
        <v>#DIV/0!</v>
      </c>
      <c r="H50" s="4">
        <f>B50+D50+F50</f>
        <v>596</v>
      </c>
      <c r="I50" s="18">
        <f>SUM(I48:I49)</f>
        <v>1</v>
      </c>
    </row>
    <row r="51" spans="1:11" x14ac:dyDescent="0.2">
      <c r="A51" s="33" t="s">
        <v>28</v>
      </c>
      <c r="B51" s="34"/>
      <c r="C51" s="34"/>
      <c r="D51" s="34"/>
      <c r="E51" s="34"/>
      <c r="F51" s="35"/>
      <c r="G51" s="34"/>
      <c r="H51" s="34"/>
      <c r="I51" s="38"/>
    </row>
    <row r="52" spans="1:11" x14ac:dyDescent="0.2">
      <c r="A52" s="47" t="s">
        <v>27</v>
      </c>
      <c r="B52" s="66">
        <v>317.10000000000002</v>
      </c>
      <c r="C52" s="67"/>
      <c r="D52" s="68">
        <v>139.69999999999999</v>
      </c>
      <c r="E52" s="69"/>
      <c r="F52" s="66">
        <v>0</v>
      </c>
      <c r="G52" s="67"/>
      <c r="H52" s="68">
        <v>456.7</v>
      </c>
      <c r="I52" s="70"/>
      <c r="K52" s="55"/>
    </row>
    <row r="53" spans="1:11" x14ac:dyDescent="0.2">
      <c r="A53" s="29" t="s">
        <v>48</v>
      </c>
      <c r="B53" s="30"/>
      <c r="C53" s="30"/>
      <c r="D53" s="30"/>
      <c r="E53" s="30"/>
      <c r="F53" s="31"/>
      <c r="G53" s="30"/>
      <c r="H53" s="30"/>
      <c r="I53" s="32"/>
    </row>
    <row r="54" spans="1:11" x14ac:dyDescent="0.2">
      <c r="A54" s="41" t="s">
        <v>49</v>
      </c>
      <c r="B54" s="4">
        <v>438</v>
      </c>
      <c r="C54" s="20">
        <f>B54/B56</f>
        <v>1</v>
      </c>
      <c r="D54" s="4">
        <v>158</v>
      </c>
      <c r="E54" s="20">
        <f>D54/D56</f>
        <v>1</v>
      </c>
      <c r="F54" s="5">
        <v>0</v>
      </c>
      <c r="G54" s="20" t="e">
        <f>F54/F56</f>
        <v>#DIV/0!</v>
      </c>
      <c r="H54" s="4">
        <f>B54+D54+F54</f>
        <v>596</v>
      </c>
      <c r="I54" s="14">
        <f>H54/H56</f>
        <v>1</v>
      </c>
    </row>
    <row r="55" spans="1:11" x14ac:dyDescent="0.2">
      <c r="A55" s="42" t="s">
        <v>50</v>
      </c>
      <c r="B55" s="6">
        <v>0</v>
      </c>
      <c r="C55" s="15">
        <f>B55/B56</f>
        <v>0</v>
      </c>
      <c r="D55" s="6">
        <v>0</v>
      </c>
      <c r="E55" s="15">
        <f>D55/D56</f>
        <v>0</v>
      </c>
      <c r="F55" s="1">
        <v>0</v>
      </c>
      <c r="G55" s="15" t="e">
        <f>F55/F56</f>
        <v>#DIV/0!</v>
      </c>
      <c r="H55" s="4">
        <f>B55+D55+F55</f>
        <v>0</v>
      </c>
      <c r="I55" s="16">
        <f>H55/H56</f>
        <v>0</v>
      </c>
    </row>
    <row r="56" spans="1:11" ht="13.5" thickBot="1" x14ac:dyDescent="0.25">
      <c r="A56" s="43" t="s">
        <v>7</v>
      </c>
      <c r="B56" s="44">
        <f t="shared" ref="B56:G56" si="8">SUM(B54:B55)</f>
        <v>438</v>
      </c>
      <c r="C56" s="45">
        <f t="shared" si="8"/>
        <v>1</v>
      </c>
      <c r="D56" s="44">
        <f t="shared" si="8"/>
        <v>158</v>
      </c>
      <c r="E56" s="45">
        <f t="shared" si="8"/>
        <v>1</v>
      </c>
      <c r="F56" s="44">
        <f t="shared" si="8"/>
        <v>0</v>
      </c>
      <c r="G56" s="45" t="e">
        <f t="shared" si="8"/>
        <v>#DIV/0!</v>
      </c>
      <c r="H56" s="44">
        <f>B56+D56+F56</f>
        <v>596</v>
      </c>
      <c r="I56" s="46">
        <f>SUM(I54:I55)</f>
        <v>1</v>
      </c>
    </row>
    <row r="57" spans="1:11" ht="13.5" thickTop="1" x14ac:dyDescent="0.2">
      <c r="A57" s="57"/>
      <c r="B57" s="58"/>
      <c r="C57" s="59"/>
      <c r="D57" s="58"/>
      <c r="E57" s="59"/>
      <c r="F57" s="58"/>
      <c r="G57" s="59"/>
      <c r="H57" s="58"/>
      <c r="I57" s="60"/>
    </row>
    <row r="58" spans="1:11" ht="15" customHeight="1" x14ac:dyDescent="0.2">
      <c r="A58" s="61" t="s">
        <v>61</v>
      </c>
      <c r="B58" s="61"/>
      <c r="C58" s="61"/>
      <c r="D58" s="61"/>
      <c r="E58" s="61"/>
      <c r="F58" s="62"/>
      <c r="G58" s="61"/>
      <c r="H58" s="61"/>
      <c r="I58" s="61"/>
    </row>
    <row r="59" spans="1:11" ht="63" customHeight="1" x14ac:dyDescent="0.2">
      <c r="A59" s="71" t="s">
        <v>63</v>
      </c>
      <c r="B59" s="71"/>
      <c r="C59" s="71"/>
      <c r="D59" s="71"/>
      <c r="E59" s="71"/>
      <c r="F59" s="71"/>
      <c r="G59" s="71"/>
      <c r="H59" s="71"/>
      <c r="I59" s="71"/>
    </row>
    <row r="60" spans="1:11" ht="37.9" customHeight="1" x14ac:dyDescent="0.2">
      <c r="A60" s="63" t="s">
        <v>62</v>
      </c>
      <c r="B60" s="63"/>
      <c r="C60" s="63"/>
      <c r="D60" s="63"/>
      <c r="E60" s="63"/>
      <c r="F60" s="63"/>
      <c r="G60" s="63"/>
      <c r="H60" s="63"/>
      <c r="I60" s="63"/>
    </row>
    <row r="61" spans="1:11" ht="16.149999999999999" customHeight="1" x14ac:dyDescent="0.2">
      <c r="A61" s="72" t="s">
        <v>30</v>
      </c>
      <c r="B61" s="72"/>
      <c r="C61" s="72"/>
      <c r="D61" s="72"/>
      <c r="E61" s="72"/>
      <c r="F61" s="72"/>
      <c r="G61" s="72"/>
      <c r="H61" s="72"/>
      <c r="I61" s="72"/>
    </row>
    <row r="62" spans="1:11" x14ac:dyDescent="0.2">
      <c r="G62" s="64"/>
      <c r="H62" s="65"/>
      <c r="I62" s="65"/>
    </row>
    <row r="63" spans="1:11" x14ac:dyDescent="0.2">
      <c r="G63" s="65"/>
      <c r="H63" s="65"/>
      <c r="I63" s="65"/>
    </row>
  </sheetData>
  <mergeCells count="24">
    <mergeCell ref="A2:I2"/>
    <mergeCell ref="A3:I3"/>
    <mergeCell ref="A4:I4"/>
    <mergeCell ref="B6:C6"/>
    <mergeCell ref="D6:E6"/>
    <mergeCell ref="F6:G6"/>
    <mergeCell ref="H6:I6"/>
    <mergeCell ref="B36:C36"/>
    <mergeCell ref="D36:E36"/>
    <mergeCell ref="F36:G36"/>
    <mergeCell ref="H36:I36"/>
    <mergeCell ref="B37:C37"/>
    <mergeCell ref="D37:E37"/>
    <mergeCell ref="F37:G37"/>
    <mergeCell ref="H37:I37"/>
    <mergeCell ref="A60:I60"/>
    <mergeCell ref="G62:I62"/>
    <mergeCell ref="G63:I63"/>
    <mergeCell ref="B52:C52"/>
    <mergeCell ref="D52:E52"/>
    <mergeCell ref="F52:G52"/>
    <mergeCell ref="H52:I52"/>
    <mergeCell ref="A59:I59"/>
    <mergeCell ref="A61:I61"/>
  </mergeCells>
  <printOptions horizontalCentered="1"/>
  <pageMargins left="0.7" right="0.7" top="0.75" bottom="0.75" header="0.3" footer="0.3"/>
  <pageSetup scale="83" orientation="portrait" r:id="rId1"/>
  <ignoredErrors>
    <ignoredError sqref="H9:I35 D11 H38:I51 I36 I37 H53:I56 I5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K63"/>
  <sheetViews>
    <sheetView tabSelected="1" zoomScale="96" zoomScaleNormal="96" workbookViewId="0">
      <selection activeCell="A2" sqref="A2:I2"/>
    </sheetView>
  </sheetViews>
  <sheetFormatPr defaultRowHeight="12.75" x14ac:dyDescent="0.2"/>
  <cols>
    <col min="1" max="1" width="34.7109375" customWidth="1"/>
    <col min="2" max="4" width="7.5703125" customWidth="1"/>
    <col min="6" max="6" width="6.7109375" style="2" customWidth="1"/>
    <col min="8" max="8" width="7.28515625" customWidth="1"/>
    <col min="9" max="9" width="8" customWidth="1"/>
  </cols>
  <sheetData>
    <row r="2" spans="1:9" ht="15.75" x14ac:dyDescent="0.25">
      <c r="A2" s="79" t="s">
        <v>59</v>
      </c>
      <c r="B2" s="79"/>
      <c r="C2" s="79"/>
      <c r="D2" s="79"/>
      <c r="E2" s="79"/>
      <c r="F2" s="79"/>
      <c r="G2" s="79"/>
      <c r="H2" s="79"/>
      <c r="I2" s="79"/>
    </row>
    <row r="3" spans="1:9" ht="15.75" x14ac:dyDescent="0.25">
      <c r="A3" s="79" t="s">
        <v>64</v>
      </c>
      <c r="B3" s="79"/>
      <c r="C3" s="79"/>
      <c r="D3" s="79"/>
      <c r="E3" s="79"/>
      <c r="F3" s="79"/>
      <c r="G3" s="79"/>
      <c r="H3" s="79"/>
      <c r="I3" s="79"/>
    </row>
    <row r="4" spans="1:9" ht="15.75" x14ac:dyDescent="0.25">
      <c r="A4" s="79" t="s">
        <v>54</v>
      </c>
      <c r="B4" s="79"/>
      <c r="C4" s="79"/>
      <c r="D4" s="79"/>
      <c r="E4" s="79"/>
      <c r="F4" s="79"/>
      <c r="G4" s="79"/>
      <c r="H4" s="79"/>
      <c r="I4" s="79"/>
    </row>
    <row r="5" spans="1:9" ht="13.5" thickBot="1" x14ac:dyDescent="0.25"/>
    <row r="6" spans="1:9" ht="13.5" thickTop="1" x14ac:dyDescent="0.2">
      <c r="A6" s="23"/>
      <c r="B6" s="80" t="s">
        <v>0</v>
      </c>
      <c r="C6" s="81"/>
      <c r="D6" s="82" t="s">
        <v>35</v>
      </c>
      <c r="E6" s="81"/>
      <c r="F6" s="80" t="s">
        <v>3</v>
      </c>
      <c r="G6" s="81"/>
      <c r="H6" s="80" t="s">
        <v>7</v>
      </c>
      <c r="I6" s="83"/>
    </row>
    <row r="7" spans="1:9" x14ac:dyDescent="0.2">
      <c r="A7" s="24"/>
      <c r="B7" s="25" t="s">
        <v>1</v>
      </c>
      <c r="C7" s="26" t="s">
        <v>2</v>
      </c>
      <c r="D7" s="25" t="s">
        <v>1</v>
      </c>
      <c r="E7" s="26" t="s">
        <v>2</v>
      </c>
      <c r="F7" s="27" t="s">
        <v>1</v>
      </c>
      <c r="G7" s="26" t="s">
        <v>2</v>
      </c>
      <c r="H7" s="25" t="s">
        <v>1</v>
      </c>
      <c r="I7" s="28" t="s">
        <v>2</v>
      </c>
    </row>
    <row r="8" spans="1:9" x14ac:dyDescent="0.2">
      <c r="A8" s="29" t="s">
        <v>4</v>
      </c>
      <c r="B8" s="30"/>
      <c r="C8" s="30"/>
      <c r="D8" s="30"/>
      <c r="E8" s="30"/>
      <c r="F8" s="31"/>
      <c r="G8" s="30"/>
      <c r="H8" s="30"/>
      <c r="I8" s="32"/>
    </row>
    <row r="9" spans="1:9" x14ac:dyDescent="0.2">
      <c r="A9" s="9" t="s">
        <v>5</v>
      </c>
      <c r="B9" s="4">
        <v>32</v>
      </c>
      <c r="C9" s="13">
        <f>B9/B11</f>
        <v>0.43243243243243246</v>
      </c>
      <c r="D9" s="4">
        <v>86</v>
      </c>
      <c r="E9" s="13">
        <f>D9/D11</f>
        <v>0.40186915887850466</v>
      </c>
      <c r="F9" s="5">
        <v>22</v>
      </c>
      <c r="G9" s="13">
        <f>F9/F11</f>
        <v>0.62857142857142856</v>
      </c>
      <c r="H9" s="4">
        <f>B9+D9+F9</f>
        <v>140</v>
      </c>
      <c r="I9" s="14">
        <f>H9/H11</f>
        <v>0.43343653250773995</v>
      </c>
    </row>
    <row r="10" spans="1:9" x14ac:dyDescent="0.2">
      <c r="A10" s="10" t="s">
        <v>6</v>
      </c>
      <c r="B10" s="6">
        <v>42</v>
      </c>
      <c r="C10" s="15">
        <f>B10/B11</f>
        <v>0.56756756756756754</v>
      </c>
      <c r="D10" s="6">
        <v>128</v>
      </c>
      <c r="E10" s="15">
        <f>D10/D11</f>
        <v>0.59813084112149528</v>
      </c>
      <c r="F10" s="1">
        <v>13</v>
      </c>
      <c r="G10" s="15">
        <f>F10/F11</f>
        <v>0.37142857142857144</v>
      </c>
      <c r="H10" s="6">
        <f>B10+D10+F10</f>
        <v>183</v>
      </c>
      <c r="I10" s="16">
        <f>H10/H11</f>
        <v>0.56656346749226005</v>
      </c>
    </row>
    <row r="11" spans="1:9" x14ac:dyDescent="0.2">
      <c r="A11" s="11" t="s">
        <v>7</v>
      </c>
      <c r="B11" s="7">
        <f>SUM(B9:B10)</f>
        <v>74</v>
      </c>
      <c r="C11" s="17">
        <f>SUM(C9:C10)</f>
        <v>1</v>
      </c>
      <c r="D11" s="7">
        <f>D9+D10</f>
        <v>214</v>
      </c>
      <c r="E11" s="17">
        <f>SUM(E9:E10)</f>
        <v>1</v>
      </c>
      <c r="F11" s="8">
        <f>SUM(F9:F10)</f>
        <v>35</v>
      </c>
      <c r="G11" s="17">
        <f>SUM(G9:G10)</f>
        <v>1</v>
      </c>
      <c r="H11" s="7">
        <f>B11+D11+F11</f>
        <v>323</v>
      </c>
      <c r="I11" s="18">
        <f>SUM(I9:I10)</f>
        <v>1</v>
      </c>
    </row>
    <row r="12" spans="1:9" x14ac:dyDescent="0.2">
      <c r="A12" s="29" t="s">
        <v>8</v>
      </c>
      <c r="B12" s="36"/>
      <c r="C12" s="36"/>
      <c r="D12" s="36"/>
      <c r="E12" s="36"/>
      <c r="F12" s="36"/>
      <c r="G12" s="36"/>
      <c r="H12" s="36"/>
      <c r="I12" s="37"/>
    </row>
    <row r="13" spans="1:9" x14ac:dyDescent="0.2">
      <c r="A13" s="9" t="s">
        <v>38</v>
      </c>
      <c r="B13" s="5">
        <v>0</v>
      </c>
      <c r="C13" s="13">
        <f>B13/B22</f>
        <v>0</v>
      </c>
      <c r="D13" s="5">
        <v>0</v>
      </c>
      <c r="E13" s="13">
        <f>D13/D22</f>
        <v>0</v>
      </c>
      <c r="F13" s="5">
        <v>0</v>
      </c>
      <c r="G13" s="13">
        <f>F13/F22</f>
        <v>0</v>
      </c>
      <c r="H13" s="4">
        <f t="shared" ref="H13:H21" si="0">B13+D13+F13</f>
        <v>0</v>
      </c>
      <c r="I13" s="14">
        <f>H13/H22</f>
        <v>0</v>
      </c>
    </row>
    <row r="14" spans="1:9" x14ac:dyDescent="0.2">
      <c r="A14" s="10" t="s">
        <v>9</v>
      </c>
      <c r="B14" s="1">
        <v>2</v>
      </c>
      <c r="C14" s="15">
        <f>B14/B22</f>
        <v>2.7027027027027029E-2</v>
      </c>
      <c r="D14" s="1">
        <v>7</v>
      </c>
      <c r="E14" s="15">
        <f>D14/D22</f>
        <v>3.2710280373831772E-2</v>
      </c>
      <c r="F14" s="1">
        <v>0</v>
      </c>
      <c r="G14" s="15">
        <f>F14/F22</f>
        <v>0</v>
      </c>
      <c r="H14" s="6">
        <f t="shared" si="0"/>
        <v>9</v>
      </c>
      <c r="I14" s="16">
        <f>H14/H22</f>
        <v>2.7863777089783281E-2</v>
      </c>
    </row>
    <row r="15" spans="1:9" x14ac:dyDescent="0.2">
      <c r="A15" s="10" t="s">
        <v>39</v>
      </c>
      <c r="B15" s="1">
        <v>13</v>
      </c>
      <c r="C15" s="15">
        <f>B15/B22</f>
        <v>0.17567567567567569</v>
      </c>
      <c r="D15" s="1">
        <v>23</v>
      </c>
      <c r="E15" s="15">
        <f>D15/D22</f>
        <v>0.10747663551401869</v>
      </c>
      <c r="F15" s="1">
        <v>6</v>
      </c>
      <c r="G15" s="15">
        <f>F15/F22</f>
        <v>0.17142857142857143</v>
      </c>
      <c r="H15" s="6">
        <f t="shared" si="0"/>
        <v>42</v>
      </c>
      <c r="I15" s="16">
        <f>H15/H22</f>
        <v>0.13003095975232198</v>
      </c>
    </row>
    <row r="16" spans="1:9" x14ac:dyDescent="0.2">
      <c r="A16" s="10" t="s">
        <v>40</v>
      </c>
      <c r="B16" s="1">
        <v>12</v>
      </c>
      <c r="C16" s="15">
        <f>B16/B22</f>
        <v>0.16216216216216217</v>
      </c>
      <c r="D16" s="1">
        <v>16</v>
      </c>
      <c r="E16" s="15">
        <f>D16/D22</f>
        <v>7.476635514018691E-2</v>
      </c>
      <c r="F16" s="1">
        <v>4</v>
      </c>
      <c r="G16" s="15">
        <f>F16/F22</f>
        <v>0.11428571428571428</v>
      </c>
      <c r="H16" s="6">
        <f t="shared" si="0"/>
        <v>32</v>
      </c>
      <c r="I16" s="16">
        <f>H16/H22</f>
        <v>9.9071207430340563E-2</v>
      </c>
    </row>
    <row r="17" spans="1:9" x14ac:dyDescent="0.2">
      <c r="A17" s="10" t="s">
        <v>41</v>
      </c>
      <c r="B17" s="1">
        <v>0</v>
      </c>
      <c r="C17" s="15">
        <f>B17/B22</f>
        <v>0</v>
      </c>
      <c r="D17" s="1">
        <v>1</v>
      </c>
      <c r="E17" s="15">
        <f>D17/D22</f>
        <v>4.6728971962616819E-3</v>
      </c>
      <c r="F17" s="1">
        <v>0</v>
      </c>
      <c r="G17" s="15">
        <f>F17/F22</f>
        <v>0</v>
      </c>
      <c r="H17" s="6">
        <f t="shared" si="0"/>
        <v>1</v>
      </c>
      <c r="I17" s="16">
        <f>H17/H22</f>
        <v>3.0959752321981426E-3</v>
      </c>
    </row>
    <row r="18" spans="1:9" x14ac:dyDescent="0.2">
      <c r="A18" s="10" t="s">
        <v>10</v>
      </c>
      <c r="B18" s="6">
        <v>42</v>
      </c>
      <c r="C18" s="15">
        <f>B18/B22</f>
        <v>0.56756756756756754</v>
      </c>
      <c r="D18" s="6">
        <v>154</v>
      </c>
      <c r="E18" s="15">
        <f>D18/D22</f>
        <v>0.71962616822429903</v>
      </c>
      <c r="F18" s="1">
        <v>24</v>
      </c>
      <c r="G18" s="15">
        <f>F18/F22</f>
        <v>0.68571428571428572</v>
      </c>
      <c r="H18" s="6">
        <f t="shared" si="0"/>
        <v>220</v>
      </c>
      <c r="I18" s="16">
        <f>H18/H22</f>
        <v>0.68111455108359131</v>
      </c>
    </row>
    <row r="19" spans="1:9" x14ac:dyDescent="0.2">
      <c r="A19" s="10" t="s">
        <v>42</v>
      </c>
      <c r="B19" s="6">
        <v>3</v>
      </c>
      <c r="C19" s="15">
        <f>B19/B22</f>
        <v>4.0540540540540543E-2</v>
      </c>
      <c r="D19" s="6">
        <v>5</v>
      </c>
      <c r="E19" s="15">
        <f>D19/D22</f>
        <v>2.336448598130841E-2</v>
      </c>
      <c r="F19" s="1">
        <v>0</v>
      </c>
      <c r="G19" s="15">
        <f>F19/F22</f>
        <v>0</v>
      </c>
      <c r="H19" s="6">
        <f t="shared" si="0"/>
        <v>8</v>
      </c>
      <c r="I19" s="16">
        <f>H19/H22</f>
        <v>2.4767801857585141E-2</v>
      </c>
    </row>
    <row r="20" spans="1:9" x14ac:dyDescent="0.2">
      <c r="A20" s="10" t="s">
        <v>43</v>
      </c>
      <c r="B20" s="1">
        <v>1</v>
      </c>
      <c r="C20" s="15">
        <f>B20/B22</f>
        <v>1.3513513513513514E-2</v>
      </c>
      <c r="D20" s="1">
        <v>6</v>
      </c>
      <c r="E20" s="15">
        <f>D20/D22</f>
        <v>2.8037383177570093E-2</v>
      </c>
      <c r="F20" s="1">
        <v>1</v>
      </c>
      <c r="G20" s="15">
        <f>F20/F22</f>
        <v>2.8571428571428571E-2</v>
      </c>
      <c r="H20" s="6">
        <f t="shared" si="0"/>
        <v>8</v>
      </c>
      <c r="I20" s="16">
        <f>H20/H22</f>
        <v>2.4767801857585141E-2</v>
      </c>
    </row>
    <row r="21" spans="1:9" x14ac:dyDescent="0.2">
      <c r="A21" s="22" t="s">
        <v>44</v>
      </c>
      <c r="B21" s="8">
        <v>1</v>
      </c>
      <c r="C21" s="15">
        <f>B21/B22</f>
        <v>1.3513513513513514E-2</v>
      </c>
      <c r="D21" s="8">
        <v>2</v>
      </c>
      <c r="E21" s="15">
        <f>D21/D22</f>
        <v>9.3457943925233638E-3</v>
      </c>
      <c r="F21" s="8">
        <v>0</v>
      </c>
      <c r="G21" s="15">
        <f>F21/F22</f>
        <v>0</v>
      </c>
      <c r="H21" s="7">
        <f t="shared" si="0"/>
        <v>3</v>
      </c>
      <c r="I21" s="18">
        <f>H21/H22</f>
        <v>9.2879256965944269E-3</v>
      </c>
    </row>
    <row r="22" spans="1:9" x14ac:dyDescent="0.2">
      <c r="A22" s="11" t="s">
        <v>7</v>
      </c>
      <c r="B22" s="7">
        <f>SUM(B13:B21)</f>
        <v>74</v>
      </c>
      <c r="C22" s="17">
        <f>SUM(C13:C21)</f>
        <v>1</v>
      </c>
      <c r="D22" s="7">
        <f>SUM(D13:D21)</f>
        <v>214</v>
      </c>
      <c r="E22" s="17">
        <f>SUM(E13:E21)</f>
        <v>0.99999999999999989</v>
      </c>
      <c r="F22" s="8">
        <f>SUM(F13:F21)</f>
        <v>35</v>
      </c>
      <c r="G22" s="17">
        <f>SUM(G13:G20)</f>
        <v>1</v>
      </c>
      <c r="H22" s="7">
        <f>SUM(H13:H21)</f>
        <v>323</v>
      </c>
      <c r="I22" s="18">
        <f>SUM(I13:I21)</f>
        <v>0.99999999999999989</v>
      </c>
    </row>
    <row r="23" spans="1:9" x14ac:dyDescent="0.2">
      <c r="A23" s="29" t="s">
        <v>11</v>
      </c>
      <c r="B23" s="36"/>
      <c r="C23" s="36"/>
      <c r="D23" s="36"/>
      <c r="E23" s="36"/>
      <c r="F23" s="36"/>
      <c r="G23" s="36"/>
      <c r="H23" s="36"/>
      <c r="I23" s="37"/>
    </row>
    <row r="24" spans="1:9" x14ac:dyDescent="0.2">
      <c r="A24" s="40" t="s">
        <v>12</v>
      </c>
      <c r="B24" s="5">
        <v>0</v>
      </c>
      <c r="C24" s="13">
        <f t="shared" ref="C24:C33" si="1">B24/$B$34</f>
        <v>0</v>
      </c>
      <c r="D24" s="5">
        <v>0</v>
      </c>
      <c r="E24" s="13">
        <f>D24/D34</f>
        <v>0</v>
      </c>
      <c r="F24" s="5">
        <v>0</v>
      </c>
      <c r="G24" s="13">
        <f>F24/F34</f>
        <v>0</v>
      </c>
      <c r="H24" s="5">
        <f t="shared" ref="H24:H34" si="2">B24+D24+F24</f>
        <v>0</v>
      </c>
      <c r="I24" s="14">
        <f>H24/H34</f>
        <v>0</v>
      </c>
    </row>
    <row r="25" spans="1:9" x14ac:dyDescent="0.2">
      <c r="A25" s="10" t="s">
        <v>13</v>
      </c>
      <c r="B25" s="1">
        <v>8</v>
      </c>
      <c r="C25" s="13">
        <f t="shared" si="1"/>
        <v>0.10810810810810811</v>
      </c>
      <c r="D25" s="1">
        <v>0</v>
      </c>
      <c r="E25" s="15">
        <f>D25/D34</f>
        <v>0</v>
      </c>
      <c r="F25" s="1">
        <v>0</v>
      </c>
      <c r="G25" s="15">
        <f>F25/F34</f>
        <v>0</v>
      </c>
      <c r="H25" s="1">
        <f t="shared" si="2"/>
        <v>8</v>
      </c>
      <c r="I25" s="16">
        <f>H25/H34</f>
        <v>2.4767801857585141E-2</v>
      </c>
    </row>
    <row r="26" spans="1:9" x14ac:dyDescent="0.2">
      <c r="A26" s="10" t="s">
        <v>14</v>
      </c>
      <c r="B26" s="1">
        <v>28</v>
      </c>
      <c r="C26" s="13">
        <f t="shared" si="1"/>
        <v>0.3783783783783784</v>
      </c>
      <c r="D26" s="1">
        <v>0</v>
      </c>
      <c r="E26" s="15">
        <f>D26/D34</f>
        <v>0</v>
      </c>
      <c r="F26" s="1">
        <v>0</v>
      </c>
      <c r="G26" s="15">
        <f>F26/F34</f>
        <v>0</v>
      </c>
      <c r="H26" s="5">
        <f t="shared" si="2"/>
        <v>28</v>
      </c>
      <c r="I26" s="16">
        <f>H26/H34</f>
        <v>8.6687306501547989E-2</v>
      </c>
    </row>
    <row r="27" spans="1:9" x14ac:dyDescent="0.2">
      <c r="A27" s="10" t="s">
        <v>15</v>
      </c>
      <c r="B27" s="1">
        <v>19</v>
      </c>
      <c r="C27" s="13">
        <f t="shared" si="1"/>
        <v>0.25675675675675674</v>
      </c>
      <c r="D27" s="1">
        <v>40</v>
      </c>
      <c r="E27" s="15">
        <f>D27/D34</f>
        <v>0.18691588785046728</v>
      </c>
      <c r="F27" s="1">
        <v>0</v>
      </c>
      <c r="G27" s="15">
        <f>F27/F34</f>
        <v>0</v>
      </c>
      <c r="H27" s="5">
        <f t="shared" si="2"/>
        <v>59</v>
      </c>
      <c r="I27" s="16">
        <f>H27/H34</f>
        <v>0.1826625386996904</v>
      </c>
    </row>
    <row r="28" spans="1:9" x14ac:dyDescent="0.2">
      <c r="A28" s="10" t="s">
        <v>16</v>
      </c>
      <c r="B28" s="1">
        <v>10</v>
      </c>
      <c r="C28" s="13">
        <f t="shared" si="1"/>
        <v>0.13513513513513514</v>
      </c>
      <c r="D28" s="1">
        <v>55</v>
      </c>
      <c r="E28" s="15">
        <f>D28/D34</f>
        <v>0.2570093457943925</v>
      </c>
      <c r="F28" s="1">
        <v>2</v>
      </c>
      <c r="G28" s="15">
        <f>F28/F34</f>
        <v>5.7142857142857141E-2</v>
      </c>
      <c r="H28" s="5">
        <f t="shared" si="2"/>
        <v>67</v>
      </c>
      <c r="I28" s="16">
        <f>H28/H34</f>
        <v>0.20743034055727555</v>
      </c>
    </row>
    <row r="29" spans="1:9" x14ac:dyDescent="0.2">
      <c r="A29" s="10" t="s">
        <v>17</v>
      </c>
      <c r="B29" s="1">
        <v>4</v>
      </c>
      <c r="C29" s="13">
        <f t="shared" si="1"/>
        <v>5.4054054054054057E-2</v>
      </c>
      <c r="D29" s="1">
        <v>45</v>
      </c>
      <c r="E29" s="15">
        <f>D29/D34</f>
        <v>0.2102803738317757</v>
      </c>
      <c r="F29" s="1">
        <v>7</v>
      </c>
      <c r="G29" s="15">
        <f>F29/F34</f>
        <v>0.2</v>
      </c>
      <c r="H29" s="5">
        <f t="shared" si="2"/>
        <v>56</v>
      </c>
      <c r="I29" s="16">
        <f>H29/H34</f>
        <v>0.17337461300309598</v>
      </c>
    </row>
    <row r="30" spans="1:9" x14ac:dyDescent="0.2">
      <c r="A30" s="10" t="s">
        <v>18</v>
      </c>
      <c r="B30" s="1">
        <v>1</v>
      </c>
      <c r="C30" s="13">
        <f t="shared" si="1"/>
        <v>1.3513513513513514E-2</v>
      </c>
      <c r="D30" s="1">
        <v>19</v>
      </c>
      <c r="E30" s="15">
        <f>D30/D34</f>
        <v>8.8785046728971959E-2</v>
      </c>
      <c r="F30" s="1">
        <v>6</v>
      </c>
      <c r="G30" s="15">
        <f>F30/F34</f>
        <v>0.17142857142857143</v>
      </c>
      <c r="H30" s="5">
        <f t="shared" si="2"/>
        <v>26</v>
      </c>
      <c r="I30" s="16">
        <f>H30/H34</f>
        <v>8.0495356037151702E-2</v>
      </c>
    </row>
    <row r="31" spans="1:9" x14ac:dyDescent="0.2">
      <c r="A31" s="10" t="s">
        <v>19</v>
      </c>
      <c r="B31" s="1">
        <v>3</v>
      </c>
      <c r="C31" s="13">
        <f t="shared" si="1"/>
        <v>4.0540540540540543E-2</v>
      </c>
      <c r="D31" s="1">
        <v>29</v>
      </c>
      <c r="E31" s="15">
        <f>D31/D34</f>
        <v>0.13551401869158877</v>
      </c>
      <c r="F31" s="1">
        <v>10</v>
      </c>
      <c r="G31" s="15">
        <f>F31/F34</f>
        <v>0.2857142857142857</v>
      </c>
      <c r="H31" s="5">
        <f t="shared" si="2"/>
        <v>42</v>
      </c>
      <c r="I31" s="16">
        <f>H31/H34</f>
        <v>0.13003095975232198</v>
      </c>
    </row>
    <row r="32" spans="1:9" x14ac:dyDescent="0.2">
      <c r="A32" s="10" t="s">
        <v>20</v>
      </c>
      <c r="B32" s="1">
        <v>1</v>
      </c>
      <c r="C32" s="13">
        <f t="shared" si="1"/>
        <v>1.3513513513513514E-2</v>
      </c>
      <c r="D32" s="1">
        <v>22</v>
      </c>
      <c r="E32" s="15">
        <f>D32/D34</f>
        <v>0.10280373831775701</v>
      </c>
      <c r="F32" s="1">
        <v>9</v>
      </c>
      <c r="G32" s="15">
        <f>F32/F34</f>
        <v>0.25714285714285712</v>
      </c>
      <c r="H32" s="5">
        <f t="shared" si="2"/>
        <v>32</v>
      </c>
      <c r="I32" s="16">
        <f>H32/H34</f>
        <v>9.9071207430340563E-2</v>
      </c>
    </row>
    <row r="33" spans="1:10" x14ac:dyDescent="0.2">
      <c r="A33" s="10" t="s">
        <v>21</v>
      </c>
      <c r="B33" s="1">
        <v>0</v>
      </c>
      <c r="C33" s="13">
        <f t="shared" si="1"/>
        <v>0</v>
      </c>
      <c r="D33" s="1">
        <v>4</v>
      </c>
      <c r="E33" s="15">
        <f>D33/D34</f>
        <v>1.8691588785046728E-2</v>
      </c>
      <c r="F33" s="1">
        <v>1</v>
      </c>
      <c r="G33" s="15">
        <f>F33/F34</f>
        <v>2.8571428571428571E-2</v>
      </c>
      <c r="H33" s="5">
        <f t="shared" si="2"/>
        <v>5</v>
      </c>
      <c r="I33" s="16">
        <f>H33/H34</f>
        <v>1.5479876160990712E-2</v>
      </c>
    </row>
    <row r="34" spans="1:10" x14ac:dyDescent="0.2">
      <c r="A34" s="11" t="s">
        <v>7</v>
      </c>
      <c r="B34" s="7">
        <f t="shared" ref="B34:G34" si="3">SUM(B24:B33)</f>
        <v>74</v>
      </c>
      <c r="C34" s="17">
        <f t="shared" si="3"/>
        <v>0.99999999999999989</v>
      </c>
      <c r="D34" s="7">
        <f t="shared" si="3"/>
        <v>214</v>
      </c>
      <c r="E34" s="17">
        <f t="shared" si="3"/>
        <v>0.99999999999999989</v>
      </c>
      <c r="F34" s="7">
        <f t="shared" si="3"/>
        <v>35</v>
      </c>
      <c r="G34" s="17">
        <f t="shared" si="3"/>
        <v>1</v>
      </c>
      <c r="H34" s="4">
        <f t="shared" si="2"/>
        <v>323</v>
      </c>
      <c r="I34" s="18">
        <f>SUM(I24:I33)</f>
        <v>1</v>
      </c>
      <c r="J34" s="3"/>
    </row>
    <row r="35" spans="1:10" x14ac:dyDescent="0.2">
      <c r="A35" s="29" t="s">
        <v>22</v>
      </c>
      <c r="B35" s="30"/>
      <c r="C35" s="30"/>
      <c r="D35" s="30"/>
      <c r="E35" s="30"/>
      <c r="F35" s="31"/>
      <c r="G35" s="30"/>
      <c r="H35" s="30"/>
      <c r="I35" s="32"/>
    </row>
    <row r="36" spans="1:10" x14ac:dyDescent="0.2">
      <c r="A36" s="9" t="s">
        <v>23</v>
      </c>
      <c r="B36" s="73">
        <v>24.6</v>
      </c>
      <c r="C36" s="74"/>
      <c r="D36" s="73">
        <v>34.49</v>
      </c>
      <c r="E36" s="74"/>
      <c r="F36" s="73">
        <v>43.6</v>
      </c>
      <c r="G36" s="74"/>
      <c r="H36" s="73">
        <v>33.21</v>
      </c>
      <c r="I36" s="75"/>
    </row>
    <row r="37" spans="1:10" x14ac:dyDescent="0.2">
      <c r="A37" s="12" t="s">
        <v>24</v>
      </c>
      <c r="B37" s="76">
        <v>7.17</v>
      </c>
      <c r="C37" s="77"/>
      <c r="D37" s="76">
        <v>11.21</v>
      </c>
      <c r="E37" s="77"/>
      <c r="F37" s="76">
        <v>10.36</v>
      </c>
      <c r="G37" s="77"/>
      <c r="H37" s="76">
        <v>11.66</v>
      </c>
      <c r="I37" s="78"/>
    </row>
    <row r="38" spans="1:10" x14ac:dyDescent="0.2">
      <c r="A38" s="29" t="s">
        <v>60</v>
      </c>
      <c r="B38" s="30"/>
      <c r="C38" s="30"/>
      <c r="D38" s="30"/>
      <c r="E38" s="30"/>
      <c r="F38" s="31"/>
      <c r="G38" s="30"/>
      <c r="H38" s="30"/>
      <c r="I38" s="32"/>
    </row>
    <row r="39" spans="1:10" x14ac:dyDescent="0.2">
      <c r="A39" s="10" t="s">
        <v>32</v>
      </c>
      <c r="B39" s="6">
        <v>72</v>
      </c>
      <c r="C39" s="15">
        <f>B39/B42</f>
        <v>0.97297297297297303</v>
      </c>
      <c r="D39" s="6">
        <v>130</v>
      </c>
      <c r="E39" s="15">
        <f>D39/D42</f>
        <v>0.60747663551401865</v>
      </c>
      <c r="F39" s="1">
        <v>31</v>
      </c>
      <c r="G39" s="15">
        <f>F39/F42</f>
        <v>0.88571428571428568</v>
      </c>
      <c r="H39" s="6">
        <f>B39+D39+F39</f>
        <v>233</v>
      </c>
      <c r="I39" s="16">
        <f>H39/H42</f>
        <v>0.72136222910216719</v>
      </c>
    </row>
    <row r="40" spans="1:10" x14ac:dyDescent="0.2">
      <c r="A40" s="10" t="s">
        <v>33</v>
      </c>
      <c r="B40" s="6">
        <v>1</v>
      </c>
      <c r="C40" s="15">
        <f>B40/B42</f>
        <v>1.3513513513513514E-2</v>
      </c>
      <c r="D40" s="6">
        <v>6</v>
      </c>
      <c r="E40" s="15">
        <f>D40/D42</f>
        <v>2.8037383177570093E-2</v>
      </c>
      <c r="F40" s="1">
        <v>1</v>
      </c>
      <c r="G40" s="15">
        <f>F40/F42</f>
        <v>2.8571428571428571E-2</v>
      </c>
      <c r="H40" s="6">
        <f>B40+D40+F40</f>
        <v>8</v>
      </c>
      <c r="I40" s="16">
        <f>H40/H42</f>
        <v>2.4767801857585141E-2</v>
      </c>
    </row>
    <row r="41" spans="1:10" x14ac:dyDescent="0.2">
      <c r="A41" s="10" t="s">
        <v>34</v>
      </c>
      <c r="B41" s="1">
        <v>1</v>
      </c>
      <c r="C41" s="15">
        <f>B41/B42</f>
        <v>1.3513513513513514E-2</v>
      </c>
      <c r="D41" s="1">
        <v>78</v>
      </c>
      <c r="E41" s="15">
        <f>D41/D42</f>
        <v>0.3644859813084112</v>
      </c>
      <c r="F41" s="1">
        <v>3</v>
      </c>
      <c r="G41" s="15">
        <f>F41/F42</f>
        <v>8.5714285714285715E-2</v>
      </c>
      <c r="H41" s="6">
        <f>B41+D41+F41</f>
        <v>82</v>
      </c>
      <c r="I41" s="16">
        <f>H41/H42</f>
        <v>0.25386996904024767</v>
      </c>
    </row>
    <row r="42" spans="1:10" x14ac:dyDescent="0.2">
      <c r="A42" s="11" t="s">
        <v>7</v>
      </c>
      <c r="B42" s="7">
        <f t="shared" ref="B42:I42" si="4">SUM(B39:B41)</f>
        <v>74</v>
      </c>
      <c r="C42" s="17">
        <f t="shared" si="4"/>
        <v>1</v>
      </c>
      <c r="D42" s="7">
        <f t="shared" si="4"/>
        <v>214</v>
      </c>
      <c r="E42" s="17">
        <f t="shared" si="4"/>
        <v>1</v>
      </c>
      <c r="F42" s="8">
        <f t="shared" si="4"/>
        <v>35</v>
      </c>
      <c r="G42" s="17">
        <f t="shared" si="4"/>
        <v>1</v>
      </c>
      <c r="H42" s="7">
        <f t="shared" si="4"/>
        <v>323</v>
      </c>
      <c r="I42" s="18">
        <f t="shared" si="4"/>
        <v>1</v>
      </c>
    </row>
    <row r="43" spans="1:10" x14ac:dyDescent="0.2">
      <c r="A43" s="29" t="s">
        <v>47</v>
      </c>
      <c r="B43" s="30"/>
      <c r="C43" s="30"/>
      <c r="D43" s="30"/>
      <c r="E43" s="30"/>
      <c r="F43" s="31"/>
      <c r="G43" s="30"/>
      <c r="H43" s="30"/>
      <c r="I43" s="32"/>
    </row>
    <row r="44" spans="1:10" x14ac:dyDescent="0.2">
      <c r="A44" s="9" t="s">
        <v>25</v>
      </c>
      <c r="B44" s="4">
        <v>44</v>
      </c>
      <c r="C44" s="20">
        <f>B44/B46</f>
        <v>0.59459459459459463</v>
      </c>
      <c r="D44" s="5">
        <v>43</v>
      </c>
      <c r="E44" s="20">
        <f>D44/D46</f>
        <v>0.20093457943925233</v>
      </c>
      <c r="F44" s="5">
        <v>6</v>
      </c>
      <c r="G44" s="20">
        <f>F44/F46</f>
        <v>0.17142857142857143</v>
      </c>
      <c r="H44" s="4">
        <f>B44+D44+F44</f>
        <v>93</v>
      </c>
      <c r="I44" s="14">
        <f>H44/H46</f>
        <v>0.28792569659442724</v>
      </c>
    </row>
    <row r="45" spans="1:10" x14ac:dyDescent="0.2">
      <c r="A45" s="10" t="s">
        <v>26</v>
      </c>
      <c r="B45" s="6">
        <v>30</v>
      </c>
      <c r="C45" s="15">
        <f>B45/B46</f>
        <v>0.40540540540540543</v>
      </c>
      <c r="D45" s="6">
        <v>171</v>
      </c>
      <c r="E45" s="15">
        <f>D45/D46</f>
        <v>0.7990654205607477</v>
      </c>
      <c r="F45" s="1">
        <v>29</v>
      </c>
      <c r="G45" s="15">
        <f>F45/F46</f>
        <v>0.82857142857142863</v>
      </c>
      <c r="H45" s="4">
        <f>B45+D45+F45</f>
        <v>230</v>
      </c>
      <c r="I45" s="16">
        <f>H45/H46</f>
        <v>0.71207430340557276</v>
      </c>
    </row>
    <row r="46" spans="1:10" x14ac:dyDescent="0.2">
      <c r="A46" s="11" t="s">
        <v>7</v>
      </c>
      <c r="B46" s="7">
        <f t="shared" ref="B46:G46" si="5">SUM(B44:B45)</f>
        <v>74</v>
      </c>
      <c r="C46" s="21">
        <f t="shared" si="5"/>
        <v>1</v>
      </c>
      <c r="D46" s="7">
        <f t="shared" si="5"/>
        <v>214</v>
      </c>
      <c r="E46" s="21">
        <f t="shared" si="5"/>
        <v>1</v>
      </c>
      <c r="F46" s="7">
        <f t="shared" si="5"/>
        <v>35</v>
      </c>
      <c r="G46" s="21">
        <f t="shared" si="5"/>
        <v>1</v>
      </c>
      <c r="H46" s="4">
        <f>B46+D46+F46</f>
        <v>323</v>
      </c>
      <c r="I46" s="39">
        <f>SUM(I44:I45)</f>
        <v>1</v>
      </c>
    </row>
    <row r="47" spans="1:10" ht="12.75" customHeight="1" x14ac:dyDescent="0.2">
      <c r="A47" s="29" t="s">
        <v>45</v>
      </c>
      <c r="B47" s="30"/>
      <c r="C47" s="30"/>
      <c r="D47" s="30"/>
      <c r="E47" s="30"/>
      <c r="F47" s="31"/>
      <c r="G47" s="30"/>
      <c r="H47" s="30"/>
      <c r="I47" s="32"/>
    </row>
    <row r="48" spans="1:10" ht="12.75" customHeight="1" x14ac:dyDescent="0.2">
      <c r="A48" s="9" t="s">
        <v>36</v>
      </c>
      <c r="B48" s="4">
        <v>7</v>
      </c>
      <c r="C48" s="20">
        <f>B48/B50</f>
        <v>9.45945945945946E-2</v>
      </c>
      <c r="D48" s="5">
        <v>168</v>
      </c>
      <c r="E48" s="20">
        <f>D48/D50</f>
        <v>0.78504672897196259</v>
      </c>
      <c r="F48" s="5">
        <v>0</v>
      </c>
      <c r="G48" s="20">
        <f>F48/F50</f>
        <v>0</v>
      </c>
      <c r="H48" s="4">
        <f>B48+D48+F48</f>
        <v>175</v>
      </c>
      <c r="I48" s="14">
        <f>H48/H50</f>
        <v>0.54179566563467496</v>
      </c>
    </row>
    <row r="49" spans="1:11" ht="12.75" customHeight="1" x14ac:dyDescent="0.2">
      <c r="A49" s="10" t="s">
        <v>37</v>
      </c>
      <c r="B49" s="6">
        <v>67</v>
      </c>
      <c r="C49" s="15">
        <f>B49/B50</f>
        <v>0.90540540540540537</v>
      </c>
      <c r="D49" s="6">
        <v>46</v>
      </c>
      <c r="E49" s="15">
        <f>D49/D50</f>
        <v>0.21495327102803738</v>
      </c>
      <c r="F49" s="1">
        <v>35</v>
      </c>
      <c r="G49" s="15">
        <f>F49/F50</f>
        <v>1</v>
      </c>
      <c r="H49" s="4">
        <f>B49+D49+F49</f>
        <v>148</v>
      </c>
      <c r="I49" s="16">
        <f>H49/H50</f>
        <v>0.45820433436532509</v>
      </c>
    </row>
    <row r="50" spans="1:11" x14ac:dyDescent="0.2">
      <c r="A50" s="11" t="s">
        <v>7</v>
      </c>
      <c r="B50" s="7">
        <f t="shared" ref="B50:G50" si="6">SUM(B48:B49)</f>
        <v>74</v>
      </c>
      <c r="C50" s="21">
        <f t="shared" si="6"/>
        <v>1</v>
      </c>
      <c r="D50" s="7">
        <f t="shared" si="6"/>
        <v>214</v>
      </c>
      <c r="E50" s="21">
        <f t="shared" si="6"/>
        <v>1</v>
      </c>
      <c r="F50" s="7">
        <f t="shared" si="6"/>
        <v>35</v>
      </c>
      <c r="G50" s="21">
        <f t="shared" si="6"/>
        <v>1</v>
      </c>
      <c r="H50" s="4">
        <f>B50+D50+F50</f>
        <v>323</v>
      </c>
      <c r="I50" s="18">
        <f>SUM(I48:I49)</f>
        <v>1</v>
      </c>
    </row>
    <row r="51" spans="1:11" x14ac:dyDescent="0.2">
      <c r="A51" s="33" t="s">
        <v>28</v>
      </c>
      <c r="B51" s="34"/>
      <c r="C51" s="34"/>
      <c r="D51" s="34"/>
      <c r="E51" s="34"/>
      <c r="F51" s="35"/>
      <c r="G51" s="34"/>
      <c r="H51" s="34"/>
      <c r="I51" s="38"/>
    </row>
    <row r="52" spans="1:11" x14ac:dyDescent="0.2">
      <c r="A52" s="47" t="s">
        <v>27</v>
      </c>
      <c r="B52" s="66">
        <v>52.3</v>
      </c>
      <c r="C52" s="67"/>
      <c r="D52" s="68">
        <v>153.19999999999999</v>
      </c>
      <c r="E52" s="69"/>
      <c r="F52" s="66">
        <v>14.2</v>
      </c>
      <c r="G52" s="67"/>
      <c r="H52" s="84">
        <v>219.6</v>
      </c>
      <c r="I52" s="85"/>
      <c r="K52" s="55"/>
    </row>
    <row r="53" spans="1:11" x14ac:dyDescent="0.2">
      <c r="A53" s="29" t="s">
        <v>48</v>
      </c>
      <c r="B53" s="30"/>
      <c r="C53" s="30"/>
      <c r="D53" s="30"/>
      <c r="E53" s="30"/>
      <c r="F53" s="31"/>
      <c r="G53" s="30"/>
      <c r="H53" s="30"/>
      <c r="I53" s="32"/>
    </row>
    <row r="54" spans="1:11" x14ac:dyDescent="0.2">
      <c r="A54" s="41" t="s">
        <v>49</v>
      </c>
      <c r="B54" s="4">
        <v>74</v>
      </c>
      <c r="C54" s="20">
        <f>B54/B56</f>
        <v>1</v>
      </c>
      <c r="D54" s="4">
        <v>214</v>
      </c>
      <c r="E54" s="20">
        <f>D54/D56</f>
        <v>1</v>
      </c>
      <c r="F54" s="5">
        <v>35</v>
      </c>
      <c r="G54" s="20">
        <f>F54/F56</f>
        <v>1</v>
      </c>
      <c r="H54" s="4">
        <f>B54+D54+F54</f>
        <v>323</v>
      </c>
      <c r="I54" s="14">
        <f>H54/H56</f>
        <v>1</v>
      </c>
    </row>
    <row r="55" spans="1:11" x14ac:dyDescent="0.2">
      <c r="A55" s="42" t="s">
        <v>50</v>
      </c>
      <c r="B55" s="6">
        <v>0</v>
      </c>
      <c r="C55" s="15">
        <f>B55/B56</f>
        <v>0</v>
      </c>
      <c r="D55" s="6">
        <v>0</v>
      </c>
      <c r="E55" s="15">
        <f>D55/D56</f>
        <v>0</v>
      </c>
      <c r="F55" s="1">
        <v>0</v>
      </c>
      <c r="G55" s="15">
        <f>F55/F56</f>
        <v>0</v>
      </c>
      <c r="H55" s="4">
        <f>B55+D55+F55</f>
        <v>0</v>
      </c>
      <c r="I55" s="16">
        <f>H55/H56</f>
        <v>0</v>
      </c>
    </row>
    <row r="56" spans="1:11" ht="13.5" thickBot="1" x14ac:dyDescent="0.25">
      <c r="A56" s="43" t="s">
        <v>7</v>
      </c>
      <c r="B56" s="44">
        <f t="shared" ref="B56:G56" si="7">SUM(B54:B55)</f>
        <v>74</v>
      </c>
      <c r="C56" s="45">
        <f t="shared" si="7"/>
        <v>1</v>
      </c>
      <c r="D56" s="44">
        <f t="shared" si="7"/>
        <v>214</v>
      </c>
      <c r="E56" s="45">
        <f t="shared" si="7"/>
        <v>1</v>
      </c>
      <c r="F56" s="44">
        <f t="shared" si="7"/>
        <v>35</v>
      </c>
      <c r="G56" s="45">
        <f t="shared" si="7"/>
        <v>1</v>
      </c>
      <c r="H56" s="44">
        <f>B56+D56+F56</f>
        <v>323</v>
      </c>
      <c r="I56" s="46">
        <f>SUM(I54:I55)</f>
        <v>1</v>
      </c>
    </row>
    <row r="57" spans="1:11" ht="13.5" thickTop="1" x14ac:dyDescent="0.2">
      <c r="A57" s="57"/>
      <c r="B57" s="58"/>
      <c r="C57" s="59"/>
      <c r="D57" s="58"/>
      <c r="E57" s="59"/>
      <c r="F57" s="58"/>
      <c r="G57" s="59"/>
      <c r="H57" s="58"/>
      <c r="I57" s="60"/>
    </row>
    <row r="58" spans="1:11" ht="15" customHeight="1" x14ac:dyDescent="0.2">
      <c r="A58" s="61" t="s">
        <v>61</v>
      </c>
      <c r="B58" s="61"/>
      <c r="C58" s="61"/>
      <c r="D58" s="61"/>
      <c r="E58" s="61"/>
      <c r="F58" s="62"/>
      <c r="G58" s="61"/>
      <c r="H58" s="61"/>
      <c r="I58" s="61"/>
    </row>
    <row r="59" spans="1:11" ht="54.75" customHeight="1" x14ac:dyDescent="0.2">
      <c r="A59" s="71" t="s">
        <v>63</v>
      </c>
      <c r="B59" s="71"/>
      <c r="C59" s="71"/>
      <c r="D59" s="71"/>
      <c r="E59" s="71"/>
      <c r="F59" s="71"/>
      <c r="G59" s="71"/>
      <c r="H59" s="71"/>
      <c r="I59" s="71"/>
    </row>
    <row r="60" spans="1:11" ht="36.75" customHeight="1" x14ac:dyDescent="0.2">
      <c r="A60" s="63" t="s">
        <v>62</v>
      </c>
      <c r="B60" s="63"/>
      <c r="C60" s="63"/>
      <c r="D60" s="63"/>
      <c r="E60" s="63"/>
      <c r="F60" s="63"/>
      <c r="G60" s="63"/>
      <c r="H60" s="63"/>
      <c r="I60" s="63"/>
    </row>
    <row r="61" spans="1:11" ht="16.149999999999999" customHeight="1" x14ac:dyDescent="0.2">
      <c r="A61" s="72" t="s">
        <v>30</v>
      </c>
      <c r="B61" s="72"/>
      <c r="C61" s="72"/>
      <c r="D61" s="72"/>
      <c r="E61" s="72"/>
      <c r="F61" s="72"/>
      <c r="G61" s="72"/>
      <c r="H61" s="72"/>
      <c r="I61" s="72"/>
    </row>
    <row r="62" spans="1:11" x14ac:dyDescent="0.2">
      <c r="G62" s="64"/>
      <c r="H62" s="65"/>
      <c r="I62" s="65"/>
    </row>
    <row r="63" spans="1:11" x14ac:dyDescent="0.2">
      <c r="G63" s="65"/>
      <c r="H63" s="65"/>
      <c r="I63" s="65"/>
    </row>
  </sheetData>
  <mergeCells count="24">
    <mergeCell ref="A2:I2"/>
    <mergeCell ref="A3:I3"/>
    <mergeCell ref="A4:I4"/>
    <mergeCell ref="B6:C6"/>
    <mergeCell ref="D6:E6"/>
    <mergeCell ref="F6:G6"/>
    <mergeCell ref="H6:I6"/>
    <mergeCell ref="B36:C36"/>
    <mergeCell ref="D36:E36"/>
    <mergeCell ref="F36:G36"/>
    <mergeCell ref="H36:I36"/>
    <mergeCell ref="B37:C37"/>
    <mergeCell ref="D37:E37"/>
    <mergeCell ref="F37:G37"/>
    <mergeCell ref="H37:I37"/>
    <mergeCell ref="A60:I60"/>
    <mergeCell ref="G62:I62"/>
    <mergeCell ref="G63:I63"/>
    <mergeCell ref="B52:C52"/>
    <mergeCell ref="D52:E52"/>
    <mergeCell ref="F52:G52"/>
    <mergeCell ref="H52:I52"/>
    <mergeCell ref="A59:I59"/>
    <mergeCell ref="A61:I61"/>
  </mergeCells>
  <printOptions horizontalCentered="1"/>
  <pageMargins left="0.7" right="0.7" top="0.75" bottom="0.75" header="0.3" footer="0.3"/>
  <pageSetup scale="85" orientation="portrait" r:id="rId1"/>
  <ignoredErrors>
    <ignoredError sqref="H9:I35 D11 H38:I51 I36 I37 H53:I56 I52"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J63"/>
  <sheetViews>
    <sheetView tabSelected="1" zoomScale="96" zoomScaleNormal="96" workbookViewId="0">
      <selection activeCell="A2" sqref="A2:I2"/>
    </sheetView>
  </sheetViews>
  <sheetFormatPr defaultRowHeight="12.75" x14ac:dyDescent="0.2"/>
  <cols>
    <col min="1" max="1" width="34.7109375" customWidth="1"/>
    <col min="2" max="4" width="7.5703125" customWidth="1"/>
    <col min="6" max="6" width="6.7109375" style="2" hidden="1" customWidth="1"/>
    <col min="7" max="7" width="0" hidden="1" customWidth="1"/>
    <col min="8" max="8" width="7.28515625" customWidth="1"/>
    <col min="9" max="9" width="8" customWidth="1"/>
  </cols>
  <sheetData>
    <row r="2" spans="1:9" ht="15.75" x14ac:dyDescent="0.25">
      <c r="A2" s="79" t="s">
        <v>59</v>
      </c>
      <c r="B2" s="79"/>
      <c r="C2" s="79"/>
      <c r="D2" s="79"/>
      <c r="E2" s="79"/>
      <c r="F2" s="79"/>
      <c r="G2" s="79"/>
      <c r="H2" s="79"/>
      <c r="I2" s="79"/>
    </row>
    <row r="3" spans="1:9" ht="15.75" x14ac:dyDescent="0.25">
      <c r="A3" s="79" t="s">
        <v>64</v>
      </c>
      <c r="B3" s="79"/>
      <c r="C3" s="79"/>
      <c r="D3" s="79"/>
      <c r="E3" s="79"/>
      <c r="F3" s="79"/>
      <c r="G3" s="79"/>
      <c r="H3" s="79"/>
      <c r="I3" s="79"/>
    </row>
    <row r="4" spans="1:9" ht="15.75" x14ac:dyDescent="0.25">
      <c r="A4" s="79" t="s">
        <v>55</v>
      </c>
      <c r="B4" s="79"/>
      <c r="C4" s="79"/>
      <c r="D4" s="79"/>
      <c r="E4" s="79"/>
      <c r="F4" s="79"/>
      <c r="G4" s="79"/>
      <c r="H4" s="79"/>
      <c r="I4" s="79"/>
    </row>
    <row r="5" spans="1:9" ht="13.5" thickBot="1" x14ac:dyDescent="0.25"/>
    <row r="6" spans="1:9" ht="13.5" thickTop="1" x14ac:dyDescent="0.2">
      <c r="A6" s="23"/>
      <c r="B6" s="80" t="s">
        <v>0</v>
      </c>
      <c r="C6" s="81"/>
      <c r="D6" s="82" t="s">
        <v>35</v>
      </c>
      <c r="E6" s="81"/>
      <c r="F6" s="80" t="s">
        <v>3</v>
      </c>
      <c r="G6" s="81"/>
      <c r="H6" s="80" t="s">
        <v>7</v>
      </c>
      <c r="I6" s="83"/>
    </row>
    <row r="7" spans="1:9" x14ac:dyDescent="0.2">
      <c r="A7" s="24"/>
      <c r="B7" s="25" t="s">
        <v>1</v>
      </c>
      <c r="C7" s="26" t="s">
        <v>2</v>
      </c>
      <c r="D7" s="25" t="s">
        <v>1</v>
      </c>
      <c r="E7" s="26" t="s">
        <v>2</v>
      </c>
      <c r="F7" s="27" t="s">
        <v>1</v>
      </c>
      <c r="G7" s="26" t="s">
        <v>2</v>
      </c>
      <c r="H7" s="25" t="s">
        <v>1</v>
      </c>
      <c r="I7" s="28" t="s">
        <v>2</v>
      </c>
    </row>
    <row r="8" spans="1:9" x14ac:dyDescent="0.2">
      <c r="A8" s="29" t="s">
        <v>4</v>
      </c>
      <c r="B8" s="30"/>
      <c r="C8" s="30"/>
      <c r="D8" s="30"/>
      <c r="E8" s="30"/>
      <c r="F8" s="31"/>
      <c r="G8" s="30"/>
      <c r="H8" s="30"/>
      <c r="I8" s="32"/>
    </row>
    <row r="9" spans="1:9" x14ac:dyDescent="0.2">
      <c r="A9" s="9" t="s">
        <v>5</v>
      </c>
      <c r="B9" s="4">
        <v>6</v>
      </c>
      <c r="C9" s="13">
        <f>B9/B11</f>
        <v>0.2608695652173913</v>
      </c>
      <c r="D9" s="4">
        <v>13</v>
      </c>
      <c r="E9" s="13">
        <f>D9/D11</f>
        <v>0.40625</v>
      </c>
      <c r="F9" s="5">
        <v>0</v>
      </c>
      <c r="G9" s="13" t="e">
        <f>F9/F11</f>
        <v>#DIV/0!</v>
      </c>
      <c r="H9" s="4">
        <f>B9+D9+F9</f>
        <v>19</v>
      </c>
      <c r="I9" s="14">
        <f>H9/H11</f>
        <v>0.34545454545454546</v>
      </c>
    </row>
    <row r="10" spans="1:9" x14ac:dyDescent="0.2">
      <c r="A10" s="10" t="s">
        <v>6</v>
      </c>
      <c r="B10" s="6">
        <v>17</v>
      </c>
      <c r="C10" s="15">
        <f>B10/B11</f>
        <v>0.73913043478260865</v>
      </c>
      <c r="D10" s="6">
        <v>19</v>
      </c>
      <c r="E10" s="15">
        <f>D10/D11</f>
        <v>0.59375</v>
      </c>
      <c r="F10" s="1">
        <v>0</v>
      </c>
      <c r="G10" s="15" t="e">
        <f>F10/F11</f>
        <v>#DIV/0!</v>
      </c>
      <c r="H10" s="6">
        <f>B10+D10+F10</f>
        <v>36</v>
      </c>
      <c r="I10" s="16">
        <f>H10/H11</f>
        <v>0.65454545454545454</v>
      </c>
    </row>
    <row r="11" spans="1:9" x14ac:dyDescent="0.2">
      <c r="A11" s="11" t="s">
        <v>7</v>
      </c>
      <c r="B11" s="7">
        <f>SUM(B9:B10)</f>
        <v>23</v>
      </c>
      <c r="C11" s="17">
        <f>SUM(C9:C10)</f>
        <v>1</v>
      </c>
      <c r="D11" s="7">
        <f>D9+D10</f>
        <v>32</v>
      </c>
      <c r="E11" s="17">
        <f>SUM(E9:E10)</f>
        <v>1</v>
      </c>
      <c r="F11" s="8">
        <f>SUM(F9:F10)</f>
        <v>0</v>
      </c>
      <c r="G11" s="17" t="e">
        <f>SUM(G9:G10)</f>
        <v>#DIV/0!</v>
      </c>
      <c r="H11" s="7">
        <f>B11+D11+F11</f>
        <v>55</v>
      </c>
      <c r="I11" s="18">
        <f>SUM(I9:I10)</f>
        <v>1</v>
      </c>
    </row>
    <row r="12" spans="1:9" x14ac:dyDescent="0.2">
      <c r="A12" s="29" t="s">
        <v>8</v>
      </c>
      <c r="B12" s="36"/>
      <c r="C12" s="36"/>
      <c r="D12" s="36"/>
      <c r="E12" s="36"/>
      <c r="F12" s="36"/>
      <c r="G12" s="36"/>
      <c r="H12" s="36"/>
      <c r="I12" s="37"/>
    </row>
    <row r="13" spans="1:9" x14ac:dyDescent="0.2">
      <c r="A13" s="9" t="s">
        <v>38</v>
      </c>
      <c r="B13" s="5">
        <v>0</v>
      </c>
      <c r="C13" s="13">
        <f>B13/B22</f>
        <v>0</v>
      </c>
      <c r="D13" s="5">
        <v>0</v>
      </c>
      <c r="E13" s="13">
        <f>D13/D22</f>
        <v>0</v>
      </c>
      <c r="F13" s="5">
        <v>0</v>
      </c>
      <c r="G13" s="13" t="e">
        <f>F13/F22</f>
        <v>#DIV/0!</v>
      </c>
      <c r="H13" s="4">
        <f t="shared" ref="H13:H21" si="0">B13+D13+F13</f>
        <v>0</v>
      </c>
      <c r="I13" s="14">
        <f>H13/H22</f>
        <v>0</v>
      </c>
    </row>
    <row r="14" spans="1:9" x14ac:dyDescent="0.2">
      <c r="A14" s="10" t="s">
        <v>9</v>
      </c>
      <c r="B14" s="1">
        <v>1</v>
      </c>
      <c r="C14" s="15">
        <f>B14/B22</f>
        <v>4.3478260869565216E-2</v>
      </c>
      <c r="D14" s="1">
        <v>1</v>
      </c>
      <c r="E14" s="15">
        <f>D14/D22</f>
        <v>3.125E-2</v>
      </c>
      <c r="F14" s="1">
        <v>0</v>
      </c>
      <c r="G14" s="15" t="e">
        <f>F14/F22</f>
        <v>#DIV/0!</v>
      </c>
      <c r="H14" s="6">
        <f t="shared" si="0"/>
        <v>2</v>
      </c>
      <c r="I14" s="16">
        <f>H14/H22</f>
        <v>3.6363636363636362E-2</v>
      </c>
    </row>
    <row r="15" spans="1:9" x14ac:dyDescent="0.2">
      <c r="A15" s="10" t="s">
        <v>39</v>
      </c>
      <c r="B15" s="1">
        <v>3</v>
      </c>
      <c r="C15" s="15">
        <f>B15/B22</f>
        <v>0.13043478260869565</v>
      </c>
      <c r="D15" s="1">
        <v>2</v>
      </c>
      <c r="E15" s="15">
        <f>D15/D22</f>
        <v>6.25E-2</v>
      </c>
      <c r="F15" s="1">
        <v>0</v>
      </c>
      <c r="G15" s="15" t="e">
        <f>F15/F22</f>
        <v>#DIV/0!</v>
      </c>
      <c r="H15" s="6">
        <f t="shared" si="0"/>
        <v>5</v>
      </c>
      <c r="I15" s="16">
        <f>H15/H22</f>
        <v>9.0909090909090912E-2</v>
      </c>
    </row>
    <row r="16" spans="1:9" x14ac:dyDescent="0.2">
      <c r="A16" s="10" t="s">
        <v>40</v>
      </c>
      <c r="B16" s="1">
        <v>1</v>
      </c>
      <c r="C16" s="15">
        <f>B16/B22</f>
        <v>4.3478260869565216E-2</v>
      </c>
      <c r="D16" s="1">
        <v>0</v>
      </c>
      <c r="E16" s="15">
        <f>D16/D22</f>
        <v>0</v>
      </c>
      <c r="F16" s="1">
        <v>0</v>
      </c>
      <c r="G16" s="15" t="e">
        <f>F16/F22</f>
        <v>#DIV/0!</v>
      </c>
      <c r="H16" s="6">
        <f t="shared" si="0"/>
        <v>1</v>
      </c>
      <c r="I16" s="16">
        <f>H16/H22</f>
        <v>1.8181818181818181E-2</v>
      </c>
    </row>
    <row r="17" spans="1:9" x14ac:dyDescent="0.2">
      <c r="A17" s="10" t="s">
        <v>41</v>
      </c>
      <c r="B17" s="1">
        <v>0</v>
      </c>
      <c r="C17" s="15">
        <f>B17/B22</f>
        <v>0</v>
      </c>
      <c r="D17" s="1">
        <v>0</v>
      </c>
      <c r="E17" s="15">
        <f>D17/D22</f>
        <v>0</v>
      </c>
      <c r="F17" s="1">
        <v>0</v>
      </c>
      <c r="G17" s="15" t="e">
        <f>F17/F22</f>
        <v>#DIV/0!</v>
      </c>
      <c r="H17" s="6">
        <f t="shared" si="0"/>
        <v>0</v>
      </c>
      <c r="I17" s="16">
        <f>H17/H22</f>
        <v>0</v>
      </c>
    </row>
    <row r="18" spans="1:9" x14ac:dyDescent="0.2">
      <c r="A18" s="10" t="s">
        <v>10</v>
      </c>
      <c r="B18" s="6">
        <v>17</v>
      </c>
      <c r="C18" s="15">
        <f>B18/B22</f>
        <v>0.73913043478260865</v>
      </c>
      <c r="D18" s="6">
        <v>27</v>
      </c>
      <c r="E18" s="15">
        <f>D18/D22</f>
        <v>0.84375</v>
      </c>
      <c r="F18" s="1">
        <v>0</v>
      </c>
      <c r="G18" s="15" t="e">
        <f>F18/F22</f>
        <v>#DIV/0!</v>
      </c>
      <c r="H18" s="6">
        <f t="shared" si="0"/>
        <v>44</v>
      </c>
      <c r="I18" s="16">
        <f>H18/H22</f>
        <v>0.8</v>
      </c>
    </row>
    <row r="19" spans="1:9" x14ac:dyDescent="0.2">
      <c r="A19" s="10" t="s">
        <v>42</v>
      </c>
      <c r="B19" s="6">
        <v>1</v>
      </c>
      <c r="C19" s="15">
        <f>B19/B22</f>
        <v>4.3478260869565216E-2</v>
      </c>
      <c r="D19" s="6">
        <v>0</v>
      </c>
      <c r="E19" s="15">
        <f>D19/D22</f>
        <v>0</v>
      </c>
      <c r="F19" s="1">
        <v>0</v>
      </c>
      <c r="G19" s="15" t="e">
        <f>F19/F22</f>
        <v>#DIV/0!</v>
      </c>
      <c r="H19" s="6">
        <f t="shared" si="0"/>
        <v>1</v>
      </c>
      <c r="I19" s="16">
        <f>H19/H22</f>
        <v>1.8181818181818181E-2</v>
      </c>
    </row>
    <row r="20" spans="1:9" x14ac:dyDescent="0.2">
      <c r="A20" s="10" t="s">
        <v>43</v>
      </c>
      <c r="B20" s="1">
        <v>0</v>
      </c>
      <c r="C20" s="15">
        <f>B20/B22</f>
        <v>0</v>
      </c>
      <c r="D20" s="1">
        <v>1</v>
      </c>
      <c r="E20" s="15">
        <f>D20/D22</f>
        <v>3.125E-2</v>
      </c>
      <c r="F20" s="1">
        <v>0</v>
      </c>
      <c r="G20" s="15" t="e">
        <f>F20/F22</f>
        <v>#DIV/0!</v>
      </c>
      <c r="H20" s="6">
        <f t="shared" si="0"/>
        <v>1</v>
      </c>
      <c r="I20" s="16">
        <f>H20/H22</f>
        <v>1.8181818181818181E-2</v>
      </c>
    </row>
    <row r="21" spans="1:9" x14ac:dyDescent="0.2">
      <c r="A21" s="22" t="s">
        <v>44</v>
      </c>
      <c r="B21" s="8">
        <v>0</v>
      </c>
      <c r="C21" s="15">
        <f>B21/B22</f>
        <v>0</v>
      </c>
      <c r="D21" s="8">
        <v>1</v>
      </c>
      <c r="E21" s="15">
        <f>D21/D22</f>
        <v>3.125E-2</v>
      </c>
      <c r="F21" s="8">
        <v>0</v>
      </c>
      <c r="G21" s="15" t="e">
        <f>F21/F22</f>
        <v>#DIV/0!</v>
      </c>
      <c r="H21" s="7">
        <f t="shared" si="0"/>
        <v>1</v>
      </c>
      <c r="I21" s="18">
        <f>H21/H22</f>
        <v>1.8181818181818181E-2</v>
      </c>
    </row>
    <row r="22" spans="1:9" x14ac:dyDescent="0.2">
      <c r="A22" s="11" t="s">
        <v>7</v>
      </c>
      <c r="B22" s="7">
        <f>SUM(B13:B21)</f>
        <v>23</v>
      </c>
      <c r="C22" s="17">
        <f>SUM(C13:C21)</f>
        <v>0.99999999999999989</v>
      </c>
      <c r="D22" s="7">
        <f>SUM(D13:D21)</f>
        <v>32</v>
      </c>
      <c r="E22" s="17">
        <f>SUM(E13:E21)</f>
        <v>1</v>
      </c>
      <c r="F22" s="8">
        <f>SUM(F13:F21)</f>
        <v>0</v>
      </c>
      <c r="G22" s="17" t="e">
        <f>SUM(G13:G20)</f>
        <v>#DIV/0!</v>
      </c>
      <c r="H22" s="7">
        <f>SUM(H13:H21)</f>
        <v>55</v>
      </c>
      <c r="I22" s="18">
        <f>SUM(I13:I21)</f>
        <v>1</v>
      </c>
    </row>
    <row r="23" spans="1:9" x14ac:dyDescent="0.2">
      <c r="A23" s="29" t="s">
        <v>11</v>
      </c>
      <c r="B23" s="36"/>
      <c r="C23" s="36"/>
      <c r="D23" s="36"/>
      <c r="E23" s="36"/>
      <c r="F23" s="36"/>
      <c r="G23" s="36"/>
      <c r="H23" s="36"/>
      <c r="I23" s="37"/>
    </row>
    <row r="24" spans="1:9" x14ac:dyDescent="0.2">
      <c r="A24" s="40" t="s">
        <v>12</v>
      </c>
      <c r="B24" s="5">
        <v>0</v>
      </c>
      <c r="C24" s="13">
        <f t="shared" ref="C24:C33" si="1">B24/$B$34</f>
        <v>0</v>
      </c>
      <c r="D24" s="5">
        <v>0</v>
      </c>
      <c r="E24" s="13">
        <f>D24/D34</f>
        <v>0</v>
      </c>
      <c r="F24" s="5">
        <v>0</v>
      </c>
      <c r="G24" s="13" t="e">
        <f>F24/F34</f>
        <v>#DIV/0!</v>
      </c>
      <c r="H24" s="5">
        <f t="shared" ref="H24:H34" si="2">B24+D24+F24</f>
        <v>0</v>
      </c>
      <c r="I24" s="14">
        <f>H24/H34</f>
        <v>0</v>
      </c>
    </row>
    <row r="25" spans="1:9" x14ac:dyDescent="0.2">
      <c r="A25" s="10" t="s">
        <v>13</v>
      </c>
      <c r="B25" s="1">
        <v>5</v>
      </c>
      <c r="C25" s="13">
        <f t="shared" si="1"/>
        <v>0.21739130434782608</v>
      </c>
      <c r="D25" s="1">
        <v>0</v>
      </c>
      <c r="E25" s="15">
        <f>D25/D34</f>
        <v>0</v>
      </c>
      <c r="F25" s="1">
        <v>0</v>
      </c>
      <c r="G25" s="15" t="e">
        <f>F25/F34</f>
        <v>#DIV/0!</v>
      </c>
      <c r="H25" s="1">
        <f t="shared" si="2"/>
        <v>5</v>
      </c>
      <c r="I25" s="16">
        <f>H25/H34</f>
        <v>9.0909090909090912E-2</v>
      </c>
    </row>
    <row r="26" spans="1:9" x14ac:dyDescent="0.2">
      <c r="A26" s="10" t="s">
        <v>14</v>
      </c>
      <c r="B26" s="1">
        <v>7</v>
      </c>
      <c r="C26" s="13">
        <f t="shared" si="1"/>
        <v>0.30434782608695654</v>
      </c>
      <c r="D26" s="1">
        <v>1</v>
      </c>
      <c r="E26" s="15">
        <f>D26/D34</f>
        <v>3.125E-2</v>
      </c>
      <c r="F26" s="1">
        <v>0</v>
      </c>
      <c r="G26" s="15" t="e">
        <f>F26/F34</f>
        <v>#DIV/0!</v>
      </c>
      <c r="H26" s="5">
        <f t="shared" si="2"/>
        <v>8</v>
      </c>
      <c r="I26" s="16">
        <f>H26/H34</f>
        <v>0.14545454545454545</v>
      </c>
    </row>
    <row r="27" spans="1:9" x14ac:dyDescent="0.2">
      <c r="A27" s="10" t="s">
        <v>15</v>
      </c>
      <c r="B27" s="1">
        <v>4</v>
      </c>
      <c r="C27" s="13">
        <f t="shared" si="1"/>
        <v>0.17391304347826086</v>
      </c>
      <c r="D27" s="1">
        <v>1</v>
      </c>
      <c r="E27" s="15">
        <f>D27/D34</f>
        <v>3.125E-2</v>
      </c>
      <c r="F27" s="1">
        <v>0</v>
      </c>
      <c r="G27" s="15" t="e">
        <f>F27/F34</f>
        <v>#DIV/0!</v>
      </c>
      <c r="H27" s="5">
        <f t="shared" si="2"/>
        <v>5</v>
      </c>
      <c r="I27" s="16">
        <f>H27/H34</f>
        <v>9.0909090909090912E-2</v>
      </c>
    </row>
    <row r="28" spans="1:9" x14ac:dyDescent="0.2">
      <c r="A28" s="10" t="s">
        <v>16</v>
      </c>
      <c r="B28" s="1">
        <v>2</v>
      </c>
      <c r="C28" s="13">
        <f t="shared" si="1"/>
        <v>8.6956521739130432E-2</v>
      </c>
      <c r="D28" s="1">
        <v>6</v>
      </c>
      <c r="E28" s="15">
        <f>D28/D34</f>
        <v>0.1875</v>
      </c>
      <c r="F28" s="1">
        <v>0</v>
      </c>
      <c r="G28" s="15" t="e">
        <f>F28/F34</f>
        <v>#DIV/0!</v>
      </c>
      <c r="H28" s="5">
        <f t="shared" si="2"/>
        <v>8</v>
      </c>
      <c r="I28" s="16">
        <f>H28/H34</f>
        <v>0.14545454545454545</v>
      </c>
    </row>
    <row r="29" spans="1:9" x14ac:dyDescent="0.2">
      <c r="A29" s="10" t="s">
        <v>17</v>
      </c>
      <c r="B29" s="1">
        <v>2</v>
      </c>
      <c r="C29" s="13">
        <f t="shared" si="1"/>
        <v>8.6956521739130432E-2</v>
      </c>
      <c r="D29" s="1">
        <v>6</v>
      </c>
      <c r="E29" s="15">
        <f>D29/D34</f>
        <v>0.1875</v>
      </c>
      <c r="F29" s="1">
        <v>0</v>
      </c>
      <c r="G29" s="15" t="e">
        <f>F29/F34</f>
        <v>#DIV/0!</v>
      </c>
      <c r="H29" s="5">
        <f t="shared" si="2"/>
        <v>8</v>
      </c>
      <c r="I29" s="16">
        <f>H29/H34</f>
        <v>0.14545454545454545</v>
      </c>
    </row>
    <row r="30" spans="1:9" x14ac:dyDescent="0.2">
      <c r="A30" s="10" t="s">
        <v>18</v>
      </c>
      <c r="B30" s="1">
        <v>0</v>
      </c>
      <c r="C30" s="13">
        <f t="shared" si="1"/>
        <v>0</v>
      </c>
      <c r="D30" s="1">
        <v>7</v>
      </c>
      <c r="E30" s="15">
        <f>D30/D34</f>
        <v>0.21875</v>
      </c>
      <c r="F30" s="1">
        <v>0</v>
      </c>
      <c r="G30" s="15" t="e">
        <f>F30/F34</f>
        <v>#DIV/0!</v>
      </c>
      <c r="H30" s="5">
        <f t="shared" si="2"/>
        <v>7</v>
      </c>
      <c r="I30" s="16">
        <f>H30/H34</f>
        <v>0.12727272727272726</v>
      </c>
    </row>
    <row r="31" spans="1:9" x14ac:dyDescent="0.2">
      <c r="A31" s="10" t="s">
        <v>19</v>
      </c>
      <c r="B31" s="1">
        <v>2</v>
      </c>
      <c r="C31" s="13">
        <f t="shared" si="1"/>
        <v>8.6956521739130432E-2</v>
      </c>
      <c r="D31" s="1">
        <v>4</v>
      </c>
      <c r="E31" s="15">
        <f>D31/D34</f>
        <v>0.125</v>
      </c>
      <c r="F31" s="1">
        <v>0</v>
      </c>
      <c r="G31" s="15" t="e">
        <f>F31/F34</f>
        <v>#DIV/0!</v>
      </c>
      <c r="H31" s="5">
        <f t="shared" si="2"/>
        <v>6</v>
      </c>
      <c r="I31" s="16">
        <f>H31/H34</f>
        <v>0.10909090909090909</v>
      </c>
    </row>
    <row r="32" spans="1:9" x14ac:dyDescent="0.2">
      <c r="A32" s="10" t="s">
        <v>20</v>
      </c>
      <c r="B32" s="1">
        <v>1</v>
      </c>
      <c r="C32" s="13">
        <f t="shared" si="1"/>
        <v>4.3478260869565216E-2</v>
      </c>
      <c r="D32" s="1">
        <v>6</v>
      </c>
      <c r="E32" s="15">
        <f>D32/D34</f>
        <v>0.1875</v>
      </c>
      <c r="F32" s="1">
        <v>0</v>
      </c>
      <c r="G32" s="15" t="e">
        <f>F32/F34</f>
        <v>#DIV/0!</v>
      </c>
      <c r="H32" s="5">
        <f t="shared" si="2"/>
        <v>7</v>
      </c>
      <c r="I32" s="16">
        <f>H32/H34</f>
        <v>0.12727272727272726</v>
      </c>
    </row>
    <row r="33" spans="1:10" x14ac:dyDescent="0.2">
      <c r="A33" s="10" t="s">
        <v>21</v>
      </c>
      <c r="B33" s="1">
        <v>0</v>
      </c>
      <c r="C33" s="13">
        <f t="shared" si="1"/>
        <v>0</v>
      </c>
      <c r="D33" s="1">
        <v>1</v>
      </c>
      <c r="E33" s="15">
        <f>D33/D34</f>
        <v>3.125E-2</v>
      </c>
      <c r="F33" s="1">
        <v>0</v>
      </c>
      <c r="G33" s="15" t="e">
        <f>F33/F34</f>
        <v>#DIV/0!</v>
      </c>
      <c r="H33" s="5">
        <f t="shared" si="2"/>
        <v>1</v>
      </c>
      <c r="I33" s="16">
        <f>H33/H34</f>
        <v>1.8181818181818181E-2</v>
      </c>
    </row>
    <row r="34" spans="1:10" x14ac:dyDescent="0.2">
      <c r="A34" s="11" t="s">
        <v>7</v>
      </c>
      <c r="B34" s="7">
        <f t="shared" ref="B34:G34" si="3">SUM(B24:B33)</f>
        <v>23</v>
      </c>
      <c r="C34" s="17">
        <f t="shared" si="3"/>
        <v>0.99999999999999978</v>
      </c>
      <c r="D34" s="7">
        <f t="shared" si="3"/>
        <v>32</v>
      </c>
      <c r="E34" s="17">
        <f t="shared" si="3"/>
        <v>1</v>
      </c>
      <c r="F34" s="7">
        <f t="shared" si="3"/>
        <v>0</v>
      </c>
      <c r="G34" s="17" t="e">
        <f t="shared" si="3"/>
        <v>#DIV/0!</v>
      </c>
      <c r="H34" s="4">
        <f t="shared" si="2"/>
        <v>55</v>
      </c>
      <c r="I34" s="18">
        <f>SUM(I24:I33)</f>
        <v>0.99999999999999989</v>
      </c>
      <c r="J34" s="3"/>
    </row>
    <row r="35" spans="1:10" x14ac:dyDescent="0.2">
      <c r="A35" s="29" t="s">
        <v>22</v>
      </c>
      <c r="B35" s="30"/>
      <c r="C35" s="30"/>
      <c r="D35" s="30"/>
      <c r="E35" s="30"/>
      <c r="F35" s="31"/>
      <c r="G35" s="30"/>
      <c r="H35" s="30"/>
      <c r="I35" s="32"/>
    </row>
    <row r="36" spans="1:10" x14ac:dyDescent="0.2">
      <c r="A36" s="9" t="s">
        <v>23</v>
      </c>
      <c r="B36" s="73">
        <v>25.77</v>
      </c>
      <c r="C36" s="74"/>
      <c r="D36" s="73">
        <v>39.5</v>
      </c>
      <c r="E36" s="74"/>
      <c r="F36" s="73">
        <v>0</v>
      </c>
      <c r="G36" s="74"/>
      <c r="H36" s="73">
        <v>33.76</v>
      </c>
      <c r="I36" s="75"/>
    </row>
    <row r="37" spans="1:10" x14ac:dyDescent="0.2">
      <c r="A37" s="12" t="s">
        <v>24</v>
      </c>
      <c r="B37" s="76">
        <v>9.49</v>
      </c>
      <c r="C37" s="77"/>
      <c r="D37" s="76">
        <v>12.55</v>
      </c>
      <c r="E37" s="77"/>
      <c r="F37" s="76">
        <v>0</v>
      </c>
      <c r="G37" s="77"/>
      <c r="H37" s="76">
        <v>13.18</v>
      </c>
      <c r="I37" s="78"/>
    </row>
    <row r="38" spans="1:10" x14ac:dyDescent="0.2">
      <c r="A38" s="29" t="s">
        <v>60</v>
      </c>
      <c r="B38" s="30"/>
      <c r="C38" s="30"/>
      <c r="D38" s="30"/>
      <c r="E38" s="30"/>
      <c r="F38" s="31"/>
      <c r="G38" s="30"/>
      <c r="H38" s="30"/>
      <c r="I38" s="32"/>
    </row>
    <row r="39" spans="1:10" x14ac:dyDescent="0.2">
      <c r="A39" s="10" t="s">
        <v>32</v>
      </c>
      <c r="B39" s="6">
        <v>22</v>
      </c>
      <c r="C39" s="15">
        <f>B39/B42</f>
        <v>0.95652173913043481</v>
      </c>
      <c r="D39" s="6">
        <v>30</v>
      </c>
      <c r="E39" s="15">
        <f>D39/D42</f>
        <v>0.9375</v>
      </c>
      <c r="F39" s="1">
        <v>0</v>
      </c>
      <c r="G39" s="15" t="e">
        <f>F39/F42</f>
        <v>#DIV/0!</v>
      </c>
      <c r="H39" s="6">
        <f>B39+D39+F39</f>
        <v>52</v>
      </c>
      <c r="I39" s="16">
        <f>H39/H42</f>
        <v>0.94545454545454544</v>
      </c>
    </row>
    <row r="40" spans="1:10" x14ac:dyDescent="0.2">
      <c r="A40" s="10" t="s">
        <v>33</v>
      </c>
      <c r="B40" s="6">
        <v>0</v>
      </c>
      <c r="C40" s="15">
        <f>B40/B42</f>
        <v>0</v>
      </c>
      <c r="D40" s="6">
        <v>1</v>
      </c>
      <c r="E40" s="15">
        <f>D40/D42</f>
        <v>3.125E-2</v>
      </c>
      <c r="F40" s="1">
        <v>0</v>
      </c>
      <c r="G40" s="15" t="e">
        <f>F40/F42</f>
        <v>#DIV/0!</v>
      </c>
      <c r="H40" s="6">
        <f>B40+D40+F40</f>
        <v>1</v>
      </c>
      <c r="I40" s="16">
        <f>H40/H42</f>
        <v>1.8181818181818181E-2</v>
      </c>
    </row>
    <row r="41" spans="1:10" x14ac:dyDescent="0.2">
      <c r="A41" s="10" t="s">
        <v>34</v>
      </c>
      <c r="B41" s="1">
        <v>1</v>
      </c>
      <c r="C41" s="15">
        <f>B41/B42</f>
        <v>4.3478260869565216E-2</v>
      </c>
      <c r="D41" s="1">
        <v>1</v>
      </c>
      <c r="E41" s="15">
        <f>D41/D42</f>
        <v>3.125E-2</v>
      </c>
      <c r="F41" s="1">
        <v>0</v>
      </c>
      <c r="G41" s="15" t="e">
        <f>F41/F42</f>
        <v>#DIV/0!</v>
      </c>
      <c r="H41" s="6">
        <f>B41+D41+F41</f>
        <v>2</v>
      </c>
      <c r="I41" s="16">
        <f>H41/H42</f>
        <v>3.6363636363636362E-2</v>
      </c>
    </row>
    <row r="42" spans="1:10" x14ac:dyDescent="0.2">
      <c r="A42" s="11" t="s">
        <v>7</v>
      </c>
      <c r="B42" s="7">
        <f t="shared" ref="B42:I42" si="4">SUM(B39:B41)</f>
        <v>23</v>
      </c>
      <c r="C42" s="17">
        <f t="shared" si="4"/>
        <v>1</v>
      </c>
      <c r="D42" s="7">
        <f t="shared" si="4"/>
        <v>32</v>
      </c>
      <c r="E42" s="17">
        <f t="shared" si="4"/>
        <v>1</v>
      </c>
      <c r="F42" s="8">
        <f t="shared" si="4"/>
        <v>0</v>
      </c>
      <c r="G42" s="17" t="e">
        <f t="shared" si="4"/>
        <v>#DIV/0!</v>
      </c>
      <c r="H42" s="7">
        <f t="shared" si="4"/>
        <v>55</v>
      </c>
      <c r="I42" s="18">
        <f t="shared" si="4"/>
        <v>1</v>
      </c>
    </row>
    <row r="43" spans="1:10" x14ac:dyDescent="0.2">
      <c r="A43" s="29" t="s">
        <v>47</v>
      </c>
      <c r="B43" s="30"/>
      <c r="C43" s="30"/>
      <c r="D43" s="30"/>
      <c r="E43" s="30"/>
      <c r="F43" s="31"/>
      <c r="G43" s="30"/>
      <c r="H43" s="30"/>
      <c r="I43" s="32"/>
    </row>
    <row r="44" spans="1:10" x14ac:dyDescent="0.2">
      <c r="A44" s="9" t="s">
        <v>25</v>
      </c>
      <c r="B44" s="4">
        <v>11</v>
      </c>
      <c r="C44" s="20">
        <f>B44/B46</f>
        <v>0.47826086956521741</v>
      </c>
      <c r="D44" s="5">
        <v>11</v>
      </c>
      <c r="E44" s="20">
        <f>D44/D46</f>
        <v>0.34375</v>
      </c>
      <c r="F44" s="5">
        <v>0</v>
      </c>
      <c r="G44" s="20" t="e">
        <f>F44/F46</f>
        <v>#DIV/0!</v>
      </c>
      <c r="H44" s="4">
        <f>B44+D44+F44</f>
        <v>22</v>
      </c>
      <c r="I44" s="14">
        <f>H44/H46</f>
        <v>0.4</v>
      </c>
    </row>
    <row r="45" spans="1:10" x14ac:dyDescent="0.2">
      <c r="A45" s="10" t="s">
        <v>26</v>
      </c>
      <c r="B45" s="6">
        <v>12</v>
      </c>
      <c r="C45" s="15">
        <f>B45/B46</f>
        <v>0.52173913043478259</v>
      </c>
      <c r="D45" s="6">
        <v>21</v>
      </c>
      <c r="E45" s="15">
        <f>D45/D46</f>
        <v>0.65625</v>
      </c>
      <c r="F45" s="1">
        <v>0</v>
      </c>
      <c r="G45" s="15" t="e">
        <f>F45/F46</f>
        <v>#DIV/0!</v>
      </c>
      <c r="H45" s="4">
        <f>B45+D45+F45</f>
        <v>33</v>
      </c>
      <c r="I45" s="16">
        <f>H45/H46</f>
        <v>0.6</v>
      </c>
    </row>
    <row r="46" spans="1:10" x14ac:dyDescent="0.2">
      <c r="A46" s="11" t="s">
        <v>7</v>
      </c>
      <c r="B46" s="7">
        <f t="shared" ref="B46:G46" si="5">SUM(B44:B45)</f>
        <v>23</v>
      </c>
      <c r="C46" s="21">
        <f t="shared" si="5"/>
        <v>1</v>
      </c>
      <c r="D46" s="7">
        <f t="shared" si="5"/>
        <v>32</v>
      </c>
      <c r="E46" s="21">
        <f t="shared" si="5"/>
        <v>1</v>
      </c>
      <c r="F46" s="7">
        <f t="shared" si="5"/>
        <v>0</v>
      </c>
      <c r="G46" s="21" t="e">
        <f t="shared" si="5"/>
        <v>#DIV/0!</v>
      </c>
      <c r="H46" s="4">
        <f>B46+D46+F46</f>
        <v>55</v>
      </c>
      <c r="I46" s="39">
        <f>SUM(I44:I45)</f>
        <v>1</v>
      </c>
    </row>
    <row r="47" spans="1:10" ht="12.75" customHeight="1" x14ac:dyDescent="0.2">
      <c r="A47" s="29" t="s">
        <v>45</v>
      </c>
      <c r="B47" s="30"/>
      <c r="C47" s="30"/>
      <c r="D47" s="30"/>
      <c r="E47" s="30"/>
      <c r="F47" s="31"/>
      <c r="G47" s="30"/>
      <c r="H47" s="30"/>
      <c r="I47" s="32"/>
    </row>
    <row r="48" spans="1:10" ht="12.75" customHeight="1" x14ac:dyDescent="0.2">
      <c r="A48" s="9" t="s">
        <v>36</v>
      </c>
      <c r="B48" s="4">
        <v>0</v>
      </c>
      <c r="C48" s="20">
        <f>B48/B50</f>
        <v>0</v>
      </c>
      <c r="D48" s="5">
        <v>0</v>
      </c>
      <c r="E48" s="20">
        <f>D48/D50</f>
        <v>0</v>
      </c>
      <c r="F48" s="5">
        <v>0</v>
      </c>
      <c r="G48" s="20" t="e">
        <f>F48/F50</f>
        <v>#DIV/0!</v>
      </c>
      <c r="H48" s="4">
        <f>B48+D48+F48</f>
        <v>0</v>
      </c>
      <c r="I48" s="14">
        <f>H48/H50</f>
        <v>0</v>
      </c>
    </row>
    <row r="49" spans="1:10" ht="12.75" customHeight="1" x14ac:dyDescent="0.2">
      <c r="A49" s="10" t="s">
        <v>37</v>
      </c>
      <c r="B49" s="6">
        <v>23</v>
      </c>
      <c r="C49" s="15">
        <f>B49/B50</f>
        <v>1</v>
      </c>
      <c r="D49" s="6">
        <v>32</v>
      </c>
      <c r="E49" s="15">
        <f>D49/D50</f>
        <v>1</v>
      </c>
      <c r="F49" s="1">
        <v>0</v>
      </c>
      <c r="G49" s="15" t="e">
        <f>F49/F50</f>
        <v>#DIV/0!</v>
      </c>
      <c r="H49" s="4">
        <f>B49+D49+F49</f>
        <v>55</v>
      </c>
      <c r="I49" s="16">
        <f>H49/H50</f>
        <v>1</v>
      </c>
    </row>
    <row r="50" spans="1:10" x14ac:dyDescent="0.2">
      <c r="A50" s="11" t="s">
        <v>7</v>
      </c>
      <c r="B50" s="7">
        <f t="shared" ref="B50:G50" si="6">SUM(B48:B49)</f>
        <v>23</v>
      </c>
      <c r="C50" s="21">
        <f t="shared" si="6"/>
        <v>1</v>
      </c>
      <c r="D50" s="7">
        <f t="shared" si="6"/>
        <v>32</v>
      </c>
      <c r="E50" s="21">
        <f t="shared" si="6"/>
        <v>1</v>
      </c>
      <c r="F50" s="7">
        <f t="shared" si="6"/>
        <v>0</v>
      </c>
      <c r="G50" s="21" t="e">
        <f t="shared" si="6"/>
        <v>#DIV/0!</v>
      </c>
      <c r="H50" s="4">
        <f>B50+D50+F50</f>
        <v>55</v>
      </c>
      <c r="I50" s="18">
        <f>SUM(I48:I49)</f>
        <v>1</v>
      </c>
    </row>
    <row r="51" spans="1:10" x14ac:dyDescent="0.2">
      <c r="A51" s="33" t="s">
        <v>28</v>
      </c>
      <c r="B51" s="34"/>
      <c r="C51" s="34"/>
      <c r="D51" s="34"/>
      <c r="E51" s="34"/>
      <c r="F51" s="35"/>
      <c r="G51" s="34"/>
      <c r="H51" s="34"/>
      <c r="I51" s="38"/>
      <c r="J51" s="56"/>
    </row>
    <row r="52" spans="1:10" x14ac:dyDescent="0.2">
      <c r="A52" s="47" t="s">
        <v>27</v>
      </c>
      <c r="B52" s="66">
        <v>15.3</v>
      </c>
      <c r="C52" s="67"/>
      <c r="D52" s="68">
        <v>22.8</v>
      </c>
      <c r="E52" s="69"/>
      <c r="F52" s="66">
        <v>0</v>
      </c>
      <c r="G52" s="67"/>
      <c r="H52" s="84">
        <v>38.200000000000003</v>
      </c>
      <c r="I52" s="85"/>
    </row>
    <row r="53" spans="1:10" x14ac:dyDescent="0.2">
      <c r="A53" s="29" t="s">
        <v>48</v>
      </c>
      <c r="B53" s="30"/>
      <c r="C53" s="30"/>
      <c r="D53" s="30"/>
      <c r="E53" s="30"/>
      <c r="F53" s="31"/>
      <c r="G53" s="30"/>
      <c r="H53" s="30"/>
      <c r="I53" s="32"/>
    </row>
    <row r="54" spans="1:10" x14ac:dyDescent="0.2">
      <c r="A54" s="41" t="s">
        <v>49</v>
      </c>
      <c r="B54" s="4">
        <v>16</v>
      </c>
      <c r="C54" s="20">
        <f>B54/B56</f>
        <v>0.69565217391304346</v>
      </c>
      <c r="D54" s="4">
        <v>0</v>
      </c>
      <c r="E54" s="20">
        <f>D54/D56</f>
        <v>0</v>
      </c>
      <c r="F54" s="5">
        <v>0</v>
      </c>
      <c r="G54" s="20" t="e">
        <f>F54/F56</f>
        <v>#DIV/0!</v>
      </c>
      <c r="H54" s="4">
        <f>B54+D54+F54</f>
        <v>16</v>
      </c>
      <c r="I54" s="14">
        <f>H54/H56</f>
        <v>0.29090909090909089</v>
      </c>
    </row>
    <row r="55" spans="1:10" x14ac:dyDescent="0.2">
      <c r="A55" s="42" t="s">
        <v>50</v>
      </c>
      <c r="B55" s="6">
        <v>7</v>
      </c>
      <c r="C55" s="15">
        <f>B55/B56</f>
        <v>0.30434782608695654</v>
      </c>
      <c r="D55" s="6">
        <v>32</v>
      </c>
      <c r="E55" s="15">
        <f>D55/D56</f>
        <v>1</v>
      </c>
      <c r="F55" s="1">
        <v>0</v>
      </c>
      <c r="G55" s="15" t="e">
        <f>F55/F56</f>
        <v>#DIV/0!</v>
      </c>
      <c r="H55" s="4">
        <f>B55+D55+F55</f>
        <v>39</v>
      </c>
      <c r="I55" s="16">
        <f>H55/H56</f>
        <v>0.70909090909090911</v>
      </c>
    </row>
    <row r="56" spans="1:10" ht="13.5" thickBot="1" x14ac:dyDescent="0.25">
      <c r="A56" s="43" t="s">
        <v>7</v>
      </c>
      <c r="B56" s="44">
        <f>SUM(B54:B55)</f>
        <v>23</v>
      </c>
      <c r="C56" s="45">
        <f t="shared" ref="C56:G56" si="7">SUM(C54:C55)</f>
        <v>1</v>
      </c>
      <c r="D56" s="44">
        <f t="shared" si="7"/>
        <v>32</v>
      </c>
      <c r="E56" s="45">
        <f t="shared" si="7"/>
        <v>1</v>
      </c>
      <c r="F56" s="44">
        <f t="shared" si="7"/>
        <v>0</v>
      </c>
      <c r="G56" s="45" t="e">
        <f t="shared" si="7"/>
        <v>#DIV/0!</v>
      </c>
      <c r="H56" s="44">
        <f>B56+D56+F56</f>
        <v>55</v>
      </c>
      <c r="I56" s="46">
        <f>SUM(I54:I55)</f>
        <v>1</v>
      </c>
    </row>
    <row r="57" spans="1:10" ht="13.5" thickTop="1" x14ac:dyDescent="0.2">
      <c r="A57" s="57"/>
      <c r="B57" s="58"/>
      <c r="C57" s="59"/>
      <c r="D57" s="58"/>
      <c r="E57" s="59"/>
      <c r="F57" s="58"/>
      <c r="G57" s="59"/>
      <c r="H57" s="58"/>
      <c r="I57" s="60"/>
    </row>
    <row r="58" spans="1:10" ht="15" customHeight="1" x14ac:dyDescent="0.2">
      <c r="A58" s="61" t="s">
        <v>61</v>
      </c>
      <c r="B58" s="61"/>
      <c r="C58" s="61"/>
      <c r="D58" s="61"/>
      <c r="E58" s="61"/>
      <c r="F58" s="62"/>
      <c r="G58" s="61"/>
      <c r="H58" s="61"/>
      <c r="I58" s="61"/>
    </row>
    <row r="59" spans="1:10" ht="63" customHeight="1" x14ac:dyDescent="0.2">
      <c r="A59" s="71" t="s">
        <v>63</v>
      </c>
      <c r="B59" s="71"/>
      <c r="C59" s="71"/>
      <c r="D59" s="71"/>
      <c r="E59" s="71"/>
      <c r="F59" s="71"/>
      <c r="G59" s="71"/>
      <c r="H59" s="71"/>
      <c r="I59" s="71"/>
    </row>
    <row r="60" spans="1:10" ht="37.9" customHeight="1" x14ac:dyDescent="0.2">
      <c r="A60" s="63" t="s">
        <v>62</v>
      </c>
      <c r="B60" s="63"/>
      <c r="C60" s="63"/>
      <c r="D60" s="63"/>
      <c r="E60" s="63"/>
      <c r="F60" s="63"/>
      <c r="G60" s="63"/>
      <c r="H60" s="63"/>
      <c r="I60" s="63"/>
    </row>
    <row r="61" spans="1:10" ht="16.149999999999999" customHeight="1" x14ac:dyDescent="0.2">
      <c r="A61" s="72" t="s">
        <v>30</v>
      </c>
      <c r="B61" s="72"/>
      <c r="C61" s="72"/>
      <c r="D61" s="72"/>
      <c r="E61" s="72"/>
      <c r="F61" s="72"/>
      <c r="G61" s="72"/>
      <c r="H61" s="72"/>
      <c r="I61" s="72"/>
    </row>
    <row r="62" spans="1:10" x14ac:dyDescent="0.2">
      <c r="G62" s="64"/>
      <c r="H62" s="65"/>
      <c r="I62" s="65"/>
    </row>
    <row r="63" spans="1:10" x14ac:dyDescent="0.2">
      <c r="G63" s="65"/>
      <c r="H63" s="65"/>
      <c r="I63" s="65"/>
    </row>
  </sheetData>
  <mergeCells count="24">
    <mergeCell ref="A2:I2"/>
    <mergeCell ref="A3:I3"/>
    <mergeCell ref="A4:I4"/>
    <mergeCell ref="B6:C6"/>
    <mergeCell ref="D6:E6"/>
    <mergeCell ref="F6:G6"/>
    <mergeCell ref="H6:I6"/>
    <mergeCell ref="B36:C36"/>
    <mergeCell ref="D36:E36"/>
    <mergeCell ref="F36:G36"/>
    <mergeCell ref="H36:I36"/>
    <mergeCell ref="B37:C37"/>
    <mergeCell ref="D37:E37"/>
    <mergeCell ref="F37:G37"/>
    <mergeCell ref="H37:I37"/>
    <mergeCell ref="A60:I60"/>
    <mergeCell ref="G62:I62"/>
    <mergeCell ref="G63:I63"/>
    <mergeCell ref="B52:C52"/>
    <mergeCell ref="D52:E52"/>
    <mergeCell ref="F52:G52"/>
    <mergeCell ref="H52:I52"/>
    <mergeCell ref="A59:I59"/>
    <mergeCell ref="A61:I61"/>
  </mergeCells>
  <printOptions horizontalCentered="1"/>
  <pageMargins left="0.7" right="0.7" top="0.75" bottom="0.75" header="0.3" footer="0.3"/>
  <pageSetup scale="83" orientation="portrait" r:id="rId1"/>
  <ignoredErrors>
    <ignoredError sqref="H9:I35 D11 H38:I51 I36 I37 H53:I56 I52"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62"/>
  <sheetViews>
    <sheetView tabSelected="1" zoomScale="96" zoomScaleNormal="96" workbookViewId="0">
      <selection activeCell="A2" sqref="A2:I2"/>
    </sheetView>
  </sheetViews>
  <sheetFormatPr defaultRowHeight="12.75" x14ac:dyDescent="0.2"/>
  <cols>
    <col min="1" max="1" width="34.7109375" customWidth="1"/>
    <col min="2" max="4" width="7.5703125" customWidth="1"/>
    <col min="6" max="6" width="6.7109375" style="2" customWidth="1"/>
    <col min="8" max="8" width="7.28515625" customWidth="1"/>
    <col min="9" max="9" width="8" customWidth="1"/>
    <col min="12" max="12" width="31.7109375" hidden="1" customWidth="1"/>
    <col min="13" max="14" width="7.5703125" hidden="1" customWidth="1"/>
    <col min="15" max="15" width="6.7109375" hidden="1" customWidth="1"/>
    <col min="16" max="16" width="0" hidden="1" customWidth="1"/>
    <col min="17" max="17" width="6.7109375" style="2" hidden="1" customWidth="1"/>
    <col min="18" max="18" width="0" hidden="1" customWidth="1"/>
    <col min="19" max="19" width="7.28515625" hidden="1" customWidth="1"/>
    <col min="20" max="20" width="8" hidden="1" customWidth="1"/>
  </cols>
  <sheetData>
    <row r="1" spans="1:20" ht="15.75" x14ac:dyDescent="0.25">
      <c r="L1" s="79" t="s">
        <v>29</v>
      </c>
      <c r="M1" s="79"/>
      <c r="N1" s="79"/>
      <c r="O1" s="79"/>
      <c r="P1" s="79"/>
      <c r="Q1" s="79"/>
      <c r="R1" s="79"/>
      <c r="S1" s="79"/>
      <c r="T1" s="79"/>
    </row>
    <row r="2" spans="1:20" ht="15.75" x14ac:dyDescent="0.25">
      <c r="A2" s="79" t="s">
        <v>59</v>
      </c>
      <c r="B2" s="79"/>
      <c r="C2" s="79"/>
      <c r="D2" s="79"/>
      <c r="E2" s="79"/>
      <c r="F2" s="79"/>
      <c r="G2" s="79"/>
      <c r="H2" s="79"/>
      <c r="I2" s="79"/>
      <c r="L2" s="79" t="s">
        <v>56</v>
      </c>
      <c r="M2" s="79"/>
      <c r="N2" s="79"/>
      <c r="O2" s="79"/>
      <c r="P2" s="79"/>
      <c r="Q2" s="79"/>
      <c r="R2" s="79"/>
      <c r="S2" s="79"/>
      <c r="T2" s="79"/>
    </row>
    <row r="3" spans="1:20" ht="16.5" thickBot="1" x14ac:dyDescent="0.3">
      <c r="A3" s="79" t="s">
        <v>64</v>
      </c>
      <c r="B3" s="79"/>
      <c r="C3" s="79"/>
      <c r="D3" s="79"/>
      <c r="E3" s="79"/>
      <c r="F3" s="79"/>
      <c r="G3" s="79"/>
      <c r="H3" s="79"/>
      <c r="I3" s="79"/>
    </row>
    <row r="4" spans="1:20" ht="16.5" thickTop="1" x14ac:dyDescent="0.25">
      <c r="A4" s="79" t="s">
        <v>7</v>
      </c>
      <c r="B4" s="79"/>
      <c r="C4" s="79"/>
      <c r="D4" s="79"/>
      <c r="E4" s="79"/>
      <c r="F4" s="79"/>
      <c r="G4" s="79"/>
      <c r="H4" s="79"/>
      <c r="I4" s="79"/>
      <c r="L4" s="23"/>
      <c r="M4" s="80" t="s">
        <v>0</v>
      </c>
      <c r="N4" s="81"/>
      <c r="O4" s="82" t="s">
        <v>35</v>
      </c>
      <c r="P4" s="81"/>
      <c r="Q4" s="80" t="s">
        <v>3</v>
      </c>
      <c r="R4" s="81"/>
      <c r="S4" s="80" t="s">
        <v>31</v>
      </c>
      <c r="T4" s="83"/>
    </row>
    <row r="5" spans="1:20" ht="13.5" thickBot="1" x14ac:dyDescent="0.25">
      <c r="L5" s="24"/>
      <c r="M5" s="25" t="s">
        <v>1</v>
      </c>
      <c r="N5" s="26" t="s">
        <v>2</v>
      </c>
      <c r="O5" s="25" t="s">
        <v>1</v>
      </c>
      <c r="P5" s="26" t="s">
        <v>2</v>
      </c>
      <c r="Q5" s="27" t="s">
        <v>1</v>
      </c>
      <c r="R5" s="26" t="s">
        <v>2</v>
      </c>
      <c r="S5" s="25" t="s">
        <v>1</v>
      </c>
      <c r="T5" s="28" t="s">
        <v>2</v>
      </c>
    </row>
    <row r="6" spans="1:20" ht="13.5" thickTop="1" x14ac:dyDescent="0.2">
      <c r="A6" s="23"/>
      <c r="B6" s="80" t="s">
        <v>0</v>
      </c>
      <c r="C6" s="81"/>
      <c r="D6" s="82" t="s">
        <v>35</v>
      </c>
      <c r="E6" s="81"/>
      <c r="F6" s="80" t="s">
        <v>3</v>
      </c>
      <c r="G6" s="81"/>
      <c r="H6" s="80" t="s">
        <v>7</v>
      </c>
      <c r="I6" s="83"/>
      <c r="L6" s="29" t="s">
        <v>4</v>
      </c>
      <c r="M6" s="30"/>
      <c r="N6" s="30"/>
      <c r="O6" s="30"/>
      <c r="P6" s="30"/>
      <c r="Q6" s="31"/>
      <c r="R6" s="30"/>
      <c r="S6" s="30"/>
      <c r="T6" s="32"/>
    </row>
    <row r="7" spans="1:20" x14ac:dyDescent="0.2">
      <c r="A7" s="24"/>
      <c r="B7" s="25" t="s">
        <v>1</v>
      </c>
      <c r="C7" s="26" t="s">
        <v>2</v>
      </c>
      <c r="D7" s="25" t="s">
        <v>1</v>
      </c>
      <c r="E7" s="26" t="s">
        <v>2</v>
      </c>
      <c r="F7" s="27" t="s">
        <v>1</v>
      </c>
      <c r="G7" s="26" t="s">
        <v>2</v>
      </c>
      <c r="H7" s="25" t="s">
        <v>1</v>
      </c>
      <c r="I7" s="28" t="s">
        <v>2</v>
      </c>
      <c r="L7" s="9" t="s">
        <v>5</v>
      </c>
      <c r="M7" s="4">
        <v>573</v>
      </c>
      <c r="N7" s="13">
        <f>M7/M9</f>
        <v>0.48354430379746838</v>
      </c>
      <c r="O7" s="4">
        <v>467</v>
      </c>
      <c r="P7" s="13">
        <f>O7/O9</f>
        <v>0.49733759318423854</v>
      </c>
      <c r="Q7" s="49">
        <v>7</v>
      </c>
      <c r="R7" s="13">
        <f>Q7/Q9</f>
        <v>0.5</v>
      </c>
      <c r="S7" s="4">
        <f>M7+O7+Q7</f>
        <v>1047</v>
      </c>
      <c r="T7" s="14">
        <f>S7/S9</f>
        <v>0.48971000935453696</v>
      </c>
    </row>
    <row r="8" spans="1:20" x14ac:dyDescent="0.2">
      <c r="A8" s="29" t="s">
        <v>4</v>
      </c>
      <c r="B8" s="30"/>
      <c r="C8" s="30"/>
      <c r="D8" s="30"/>
      <c r="E8" s="30"/>
      <c r="F8" s="31"/>
      <c r="G8" s="30"/>
      <c r="H8" s="30"/>
      <c r="I8" s="32"/>
      <c r="L8" s="10" t="s">
        <v>6</v>
      </c>
      <c r="M8" s="6">
        <v>612</v>
      </c>
      <c r="N8" s="15">
        <f>M8/M9</f>
        <v>0.51645569620253162</v>
      </c>
      <c r="O8" s="6">
        <v>472</v>
      </c>
      <c r="P8" s="15">
        <f>O8/O9</f>
        <v>0.50266240681576146</v>
      </c>
      <c r="Q8" s="50">
        <v>7</v>
      </c>
      <c r="R8" s="15">
        <f>Q8/Q9</f>
        <v>0.5</v>
      </c>
      <c r="S8" s="6">
        <f>M8+O8+Q8</f>
        <v>1091</v>
      </c>
      <c r="T8" s="16">
        <f>S8/S9</f>
        <v>0.5102899906454631</v>
      </c>
    </row>
    <row r="9" spans="1:20" x14ac:dyDescent="0.2">
      <c r="A9" s="9" t="s">
        <v>5</v>
      </c>
      <c r="B9" s="4">
        <f>(CBM!B9+EHS!B9+LAS!B9+PAA!B9+VCAA!B9)</f>
        <v>392</v>
      </c>
      <c r="C9" s="13">
        <f>B9/B11</f>
        <v>0.49494949494949497</v>
      </c>
      <c r="D9" s="4">
        <f>(CBM!D9+EHS!D9+LAS!D9+PAA!D9+VCAA!D9)</f>
        <v>296</v>
      </c>
      <c r="E9" s="13">
        <f>D9/D11</f>
        <v>0.44377811094452774</v>
      </c>
      <c r="F9" s="4">
        <f>(CBM!F9+EHS!F9+LAS!F9+PAA!F9+VCAA!F9)</f>
        <v>22</v>
      </c>
      <c r="G9" s="13">
        <f>F9/F11</f>
        <v>0.62857142857142856</v>
      </c>
      <c r="H9" s="4">
        <f>B9+D9+F9</f>
        <v>710</v>
      </c>
      <c r="I9" s="14">
        <f>H9/H11</f>
        <v>0.47523427041499333</v>
      </c>
      <c r="L9" s="11" t="s">
        <v>7</v>
      </c>
      <c r="M9" s="7">
        <f>SUM(M7:M8)</f>
        <v>1185</v>
      </c>
      <c r="N9" s="17">
        <f>SUM(N7:N8)</f>
        <v>1</v>
      </c>
      <c r="O9" s="7">
        <f>O7+O8</f>
        <v>939</v>
      </c>
      <c r="P9" s="17">
        <f>SUM(P7:P8)</f>
        <v>1</v>
      </c>
      <c r="Q9" s="51">
        <f>SUM(Q7:Q8)</f>
        <v>14</v>
      </c>
      <c r="R9" s="17">
        <f>SUM(R7:R8)</f>
        <v>1</v>
      </c>
      <c r="S9" s="7">
        <f>M9+O9+Q9</f>
        <v>2138</v>
      </c>
      <c r="T9" s="18">
        <f>SUM(T7:T8)</f>
        <v>1</v>
      </c>
    </row>
    <row r="10" spans="1:20" x14ac:dyDescent="0.2">
      <c r="A10" s="10" t="s">
        <v>6</v>
      </c>
      <c r="B10" s="4">
        <f>(CBM!B10+EHS!B10+LAS!B10+PAA!B10+VCAA!B10)</f>
        <v>400</v>
      </c>
      <c r="C10" s="15">
        <f>B10/B11</f>
        <v>0.50505050505050508</v>
      </c>
      <c r="D10" s="4">
        <f>(CBM!D10+EHS!D10+LAS!D10+PAA!D10+VCAA!D10)</f>
        <v>371</v>
      </c>
      <c r="E10" s="15">
        <f>D10/D11</f>
        <v>0.55622188905547232</v>
      </c>
      <c r="F10" s="4">
        <f>(CBM!F10+EHS!F10+LAS!F10+PAA!F10+VCAA!F10)</f>
        <v>13</v>
      </c>
      <c r="G10" s="15">
        <f>F10/F11</f>
        <v>0.37142857142857144</v>
      </c>
      <c r="H10" s="6">
        <f>B10+D10+F10</f>
        <v>784</v>
      </c>
      <c r="I10" s="16">
        <f>H10/H11</f>
        <v>0.52476572958500667</v>
      </c>
      <c r="L10" s="29" t="s">
        <v>8</v>
      </c>
      <c r="M10" s="36"/>
      <c r="N10" s="36"/>
      <c r="O10" s="36"/>
      <c r="P10" s="36"/>
      <c r="Q10" s="36"/>
      <c r="R10" s="36"/>
      <c r="S10" s="36"/>
      <c r="T10" s="37"/>
    </row>
    <row r="11" spans="1:20" x14ac:dyDescent="0.2">
      <c r="A11" s="11" t="s">
        <v>7</v>
      </c>
      <c r="B11" s="7">
        <f>SUM(B9:B10)</f>
        <v>792</v>
      </c>
      <c r="C11" s="17">
        <f>SUM(C9:C10)</f>
        <v>1</v>
      </c>
      <c r="D11" s="7">
        <f>D9+D10</f>
        <v>667</v>
      </c>
      <c r="E11" s="17">
        <f>SUM(E9:E10)</f>
        <v>1</v>
      </c>
      <c r="F11" s="8">
        <f>SUM(F9:F10)</f>
        <v>35</v>
      </c>
      <c r="G11" s="17">
        <f>SUM(G9:G10)</f>
        <v>1</v>
      </c>
      <c r="H11" s="7">
        <f>B11+D11+F11</f>
        <v>1494</v>
      </c>
      <c r="I11" s="18">
        <f>SUM(I9:I10)</f>
        <v>1</v>
      </c>
      <c r="L11" s="9" t="s">
        <v>38</v>
      </c>
      <c r="M11" s="5">
        <v>5</v>
      </c>
      <c r="N11" s="13">
        <f>M11/M20</f>
        <v>4.2194092827004216E-3</v>
      </c>
      <c r="O11" s="5">
        <v>2</v>
      </c>
      <c r="P11" s="13">
        <f>O11/O20</f>
        <v>2.1299254526091589E-3</v>
      </c>
      <c r="Q11" s="49">
        <v>0</v>
      </c>
      <c r="R11" s="13">
        <f>Q11/Q20</f>
        <v>0</v>
      </c>
      <c r="S11" s="4">
        <f t="shared" ref="S11:S19" si="0">M11+O11+Q11</f>
        <v>7</v>
      </c>
      <c r="T11" s="14">
        <f>S11/S20</f>
        <v>3.2740879326473341E-3</v>
      </c>
    </row>
    <row r="12" spans="1:20" x14ac:dyDescent="0.2">
      <c r="A12" s="29" t="s">
        <v>8</v>
      </c>
      <c r="B12" s="36"/>
      <c r="C12" s="36"/>
      <c r="D12" s="36"/>
      <c r="E12" s="36"/>
      <c r="F12" s="36"/>
      <c r="G12" s="36"/>
      <c r="H12" s="36"/>
      <c r="I12" s="37"/>
      <c r="L12" s="10" t="s">
        <v>9</v>
      </c>
      <c r="M12" s="1">
        <v>48</v>
      </c>
      <c r="N12" s="15">
        <f>M12/M20</f>
        <v>4.0506329113924051E-2</v>
      </c>
      <c r="O12" s="1">
        <v>49</v>
      </c>
      <c r="P12" s="15">
        <f>O12/O20</f>
        <v>5.2183173588924388E-2</v>
      </c>
      <c r="Q12" s="50">
        <v>0</v>
      </c>
      <c r="R12" s="15">
        <f>Q12/Q20</f>
        <v>0</v>
      </c>
      <c r="S12" s="6">
        <f t="shared" si="0"/>
        <v>97</v>
      </c>
      <c r="T12" s="16">
        <f>S12/S20</f>
        <v>4.5369504209541625E-2</v>
      </c>
    </row>
    <row r="13" spans="1:20" x14ac:dyDescent="0.2">
      <c r="A13" s="9" t="s">
        <v>38</v>
      </c>
      <c r="B13" s="4">
        <f>(CBM!B13+EHS!B13+LAS!B13+PAA!B13+VCAA!B13)</f>
        <v>3</v>
      </c>
      <c r="C13" s="13">
        <f>B13/B22</f>
        <v>3.787878787878788E-3</v>
      </c>
      <c r="D13" s="4">
        <f>(CBM!D13+EHS!D13+LAS!D13+PAA!D13+VCAA!D13)</f>
        <v>0</v>
      </c>
      <c r="E13" s="13">
        <f>D13/D22</f>
        <v>0</v>
      </c>
      <c r="F13" s="4">
        <f>(CBM!F13+EHS!F13+LAS!F13+PAA!F13+VCAA!F13)</f>
        <v>0</v>
      </c>
      <c r="G13" s="13">
        <f>F13/F22</f>
        <v>0</v>
      </c>
      <c r="H13" s="4">
        <f t="shared" ref="H13:H21" si="1">B13+D13+F13</f>
        <v>3</v>
      </c>
      <c r="I13" s="14">
        <f>H13/H22</f>
        <v>2.008032128514056E-3</v>
      </c>
      <c r="L13" s="10" t="s">
        <v>39</v>
      </c>
      <c r="M13" s="1">
        <v>133</v>
      </c>
      <c r="N13" s="15">
        <f>M13/M20</f>
        <v>0.11223628691983123</v>
      </c>
      <c r="O13" s="1">
        <v>80</v>
      </c>
      <c r="P13" s="15">
        <f>O13/O20</f>
        <v>8.5197018104366348E-2</v>
      </c>
      <c r="Q13" s="50">
        <v>3</v>
      </c>
      <c r="R13" s="15">
        <f>Q13/Q20</f>
        <v>0.21428571428571427</v>
      </c>
      <c r="S13" s="6">
        <f t="shared" si="0"/>
        <v>216</v>
      </c>
      <c r="T13" s="16">
        <f>S13/S20</f>
        <v>0.10102899906454631</v>
      </c>
    </row>
    <row r="14" spans="1:20" x14ac:dyDescent="0.2">
      <c r="A14" s="10" t="s">
        <v>9</v>
      </c>
      <c r="B14" s="4">
        <f>(CBM!B14+EHS!B14+LAS!B14+PAA!B14+VCAA!B14)</f>
        <v>36</v>
      </c>
      <c r="C14" s="15">
        <f>B14/B22</f>
        <v>4.5454545454545456E-2</v>
      </c>
      <c r="D14" s="4">
        <f>(CBM!D14+EHS!D14+LAS!D14+PAA!D14+VCAA!D14)</f>
        <v>43</v>
      </c>
      <c r="E14" s="15">
        <f>D14/D22</f>
        <v>6.4467766116941536E-2</v>
      </c>
      <c r="F14" s="4">
        <f>(CBM!F14+EHS!F14+LAS!F14+PAA!F14+VCAA!F14)</f>
        <v>0</v>
      </c>
      <c r="G14" s="15">
        <f>F14/F22</f>
        <v>0</v>
      </c>
      <c r="H14" s="6">
        <f t="shared" si="1"/>
        <v>79</v>
      </c>
      <c r="I14" s="16">
        <f>H14/H22</f>
        <v>5.2878179384203479E-2</v>
      </c>
      <c r="L14" s="10" t="s">
        <v>40</v>
      </c>
      <c r="M14" s="1">
        <v>49</v>
      </c>
      <c r="N14" s="15">
        <f>M14/M20</f>
        <v>4.1350210970464138E-2</v>
      </c>
      <c r="O14" s="1">
        <v>18</v>
      </c>
      <c r="P14" s="15">
        <f>O14/O20</f>
        <v>1.9169329073482427E-2</v>
      </c>
      <c r="Q14" s="50">
        <v>0</v>
      </c>
      <c r="R14" s="15">
        <f>Q14/Q20</f>
        <v>0</v>
      </c>
      <c r="S14" s="6">
        <f t="shared" si="0"/>
        <v>67</v>
      </c>
      <c r="T14" s="16">
        <f>S14/S20</f>
        <v>3.1337698783910198E-2</v>
      </c>
    </row>
    <row r="15" spans="1:20" x14ac:dyDescent="0.2">
      <c r="A15" s="10" t="s">
        <v>39</v>
      </c>
      <c r="B15" s="4">
        <f>(CBM!B15+EHS!B15+LAS!B15+PAA!B15+VCAA!B15)</f>
        <v>107</v>
      </c>
      <c r="C15" s="15">
        <f>B15/B22</f>
        <v>0.13510101010101011</v>
      </c>
      <c r="D15" s="4">
        <f>(CBM!D15+EHS!D15+LAS!D15+PAA!D15+VCAA!D15)</f>
        <v>67</v>
      </c>
      <c r="E15" s="15">
        <f>D15/D22</f>
        <v>0.10044977511244378</v>
      </c>
      <c r="F15" s="4">
        <f>(CBM!F15+EHS!F15+LAS!F15+PAA!F15+VCAA!F15)</f>
        <v>6</v>
      </c>
      <c r="G15" s="15">
        <f>F15/F22</f>
        <v>0.17142857142857143</v>
      </c>
      <c r="H15" s="6">
        <f t="shared" si="1"/>
        <v>180</v>
      </c>
      <c r="I15" s="16">
        <f>H15/H22</f>
        <v>0.12048192771084337</v>
      </c>
      <c r="L15" s="10" t="s">
        <v>41</v>
      </c>
      <c r="M15" s="1">
        <v>2</v>
      </c>
      <c r="N15" s="15">
        <f>M15/M20</f>
        <v>1.6877637130801688E-3</v>
      </c>
      <c r="O15" s="1">
        <v>2</v>
      </c>
      <c r="P15" s="15">
        <f>O15/O20</f>
        <v>2.1299254526091589E-3</v>
      </c>
      <c r="Q15" s="50">
        <v>0</v>
      </c>
      <c r="R15" s="15">
        <f>Q15/Q20</f>
        <v>0</v>
      </c>
      <c r="S15" s="6">
        <f t="shared" si="0"/>
        <v>4</v>
      </c>
      <c r="T15" s="16">
        <f>S15/S20</f>
        <v>1.8709073900841909E-3</v>
      </c>
    </row>
    <row r="16" spans="1:20" x14ac:dyDescent="0.2">
      <c r="A16" s="10" t="s">
        <v>40</v>
      </c>
      <c r="B16" s="4">
        <f>(CBM!B16+EHS!B16+LAS!B16+PAA!B16+VCAA!B16)</f>
        <v>75</v>
      </c>
      <c r="C16" s="15">
        <f>B16/B22</f>
        <v>9.4696969696969696E-2</v>
      </c>
      <c r="D16" s="4">
        <f>(CBM!D16+EHS!D16+LAS!D16+PAA!D16+VCAA!D16)</f>
        <v>40</v>
      </c>
      <c r="E16" s="15">
        <f>D16/D22</f>
        <v>5.9970014992503748E-2</v>
      </c>
      <c r="F16" s="4">
        <f>(CBM!F16+EHS!F16+LAS!F16+PAA!F16+VCAA!F16)</f>
        <v>4</v>
      </c>
      <c r="G16" s="15">
        <f>F16/F22</f>
        <v>0.11428571428571428</v>
      </c>
      <c r="H16" s="6">
        <f t="shared" si="1"/>
        <v>119</v>
      </c>
      <c r="I16" s="16">
        <f>H16/H22</f>
        <v>7.9651941097724235E-2</v>
      </c>
      <c r="L16" s="10" t="s">
        <v>10</v>
      </c>
      <c r="M16" s="6">
        <v>848</v>
      </c>
      <c r="N16" s="15">
        <f>M16/M20</f>
        <v>0.71561181434599153</v>
      </c>
      <c r="O16" s="6">
        <v>665</v>
      </c>
      <c r="P16" s="15">
        <f>O16/O20</f>
        <v>0.70820021299254521</v>
      </c>
      <c r="Q16" s="50">
        <v>11</v>
      </c>
      <c r="R16" s="15">
        <f>Q16/Q20</f>
        <v>0.7857142857142857</v>
      </c>
      <c r="S16" s="6">
        <f t="shared" si="0"/>
        <v>1524</v>
      </c>
      <c r="T16" s="16">
        <f>S16/S20</f>
        <v>0.71281571562207668</v>
      </c>
    </row>
    <row r="17" spans="1:20" x14ac:dyDescent="0.2">
      <c r="A17" s="10" t="s">
        <v>41</v>
      </c>
      <c r="B17" s="4">
        <f>(CBM!B17+EHS!B17+LAS!B17+PAA!B17+VCAA!B17)</f>
        <v>0</v>
      </c>
      <c r="C17" s="15">
        <f>B17/B22</f>
        <v>0</v>
      </c>
      <c r="D17" s="4">
        <f>(CBM!D17+EHS!D17+LAS!D17+PAA!D17+VCAA!D17)</f>
        <v>1</v>
      </c>
      <c r="E17" s="15">
        <f>D17/D22</f>
        <v>1.4992503748125937E-3</v>
      </c>
      <c r="F17" s="4">
        <f>(CBM!F17+EHS!F17+LAS!F17+PAA!F17+VCAA!F17)</f>
        <v>0</v>
      </c>
      <c r="G17" s="15">
        <f>F17/F22</f>
        <v>0</v>
      </c>
      <c r="H17" s="6">
        <f t="shared" si="1"/>
        <v>1</v>
      </c>
      <c r="I17" s="16">
        <f>H17/H22</f>
        <v>6.6934404283801872E-4</v>
      </c>
      <c r="L17" s="10" t="s">
        <v>42</v>
      </c>
      <c r="M17" s="6">
        <v>28</v>
      </c>
      <c r="N17" s="15">
        <f>M17/M20</f>
        <v>2.3628691983122362E-2</v>
      </c>
      <c r="O17" s="6">
        <v>11</v>
      </c>
      <c r="P17" s="15">
        <f>O17/O20</f>
        <v>1.1714589989350373E-2</v>
      </c>
      <c r="Q17" s="50">
        <v>0</v>
      </c>
      <c r="R17" s="15">
        <f>Q17/Q20</f>
        <v>0</v>
      </c>
      <c r="S17" s="6">
        <f t="shared" si="0"/>
        <v>39</v>
      </c>
      <c r="T17" s="16">
        <f>S17/S20</f>
        <v>1.824134705332086E-2</v>
      </c>
    </row>
    <row r="18" spans="1:20" x14ac:dyDescent="0.2">
      <c r="A18" s="10" t="s">
        <v>10</v>
      </c>
      <c r="B18" s="4">
        <f>(CBM!B18+EHS!B18+LAS!B18+PAA!B18+VCAA!B18)</f>
        <v>514</v>
      </c>
      <c r="C18" s="15">
        <f>B18/B22</f>
        <v>0.64898989898989901</v>
      </c>
      <c r="D18" s="4">
        <f>(CBM!D18+EHS!D18+LAS!D18+PAA!D18+VCAA!D18)</f>
        <v>426</v>
      </c>
      <c r="E18" s="15">
        <f>D18/D22</f>
        <v>0.63868065967016496</v>
      </c>
      <c r="F18" s="4">
        <f>(CBM!F18+EHS!F18+LAS!F18+PAA!F18+VCAA!F18)</f>
        <v>24</v>
      </c>
      <c r="G18" s="15">
        <f>F18/F22</f>
        <v>0.68571428571428572</v>
      </c>
      <c r="H18" s="6">
        <f t="shared" si="1"/>
        <v>964</v>
      </c>
      <c r="I18" s="16">
        <f>H18/H22</f>
        <v>0.6452476572958501</v>
      </c>
      <c r="L18" s="10" t="s">
        <v>43</v>
      </c>
      <c r="M18" s="1">
        <v>18</v>
      </c>
      <c r="N18" s="15">
        <f>M18/M20</f>
        <v>1.5189873417721518E-2</v>
      </c>
      <c r="O18" s="1">
        <v>84</v>
      </c>
      <c r="P18" s="15">
        <f>O18/O20</f>
        <v>8.9456869009584661E-2</v>
      </c>
      <c r="Q18" s="50">
        <v>0</v>
      </c>
      <c r="R18" s="15">
        <f>Q18/Q20</f>
        <v>0</v>
      </c>
      <c r="S18" s="6">
        <f t="shared" si="0"/>
        <v>102</v>
      </c>
      <c r="T18" s="16">
        <f>S18/S20</f>
        <v>4.7708138447146865E-2</v>
      </c>
    </row>
    <row r="19" spans="1:20" x14ac:dyDescent="0.2">
      <c r="A19" s="10" t="s">
        <v>42</v>
      </c>
      <c r="B19" s="4">
        <f>(CBM!B19+EHS!B19+LAS!B19+PAA!B19+VCAA!B19)</f>
        <v>33</v>
      </c>
      <c r="C19" s="15">
        <f>B19/B22</f>
        <v>4.1666666666666664E-2</v>
      </c>
      <c r="D19" s="4">
        <f>(CBM!D19+EHS!D19+LAS!D19+PAA!D19+VCAA!D19)</f>
        <v>17</v>
      </c>
      <c r="E19" s="15">
        <f>D19/D22</f>
        <v>2.5487256371814093E-2</v>
      </c>
      <c r="F19" s="4">
        <f>(CBM!F19+EHS!F19+LAS!F19+PAA!F19+VCAA!F19)</f>
        <v>0</v>
      </c>
      <c r="G19" s="15">
        <f>F19/F22</f>
        <v>0</v>
      </c>
      <c r="H19" s="6">
        <f t="shared" si="1"/>
        <v>50</v>
      </c>
      <c r="I19" s="16">
        <f>H19/H22</f>
        <v>3.3467202141900937E-2</v>
      </c>
      <c r="L19" s="22" t="s">
        <v>44</v>
      </c>
      <c r="M19" s="8">
        <v>54</v>
      </c>
      <c r="N19" s="15">
        <f>M19/M20</f>
        <v>4.5569620253164557E-2</v>
      </c>
      <c r="O19" s="8">
        <v>28</v>
      </c>
      <c r="P19" s="15">
        <f>O19/O20</f>
        <v>2.9818956336528223E-2</v>
      </c>
      <c r="Q19" s="51">
        <v>0</v>
      </c>
      <c r="R19" s="15">
        <f>Q19/Q20</f>
        <v>0</v>
      </c>
      <c r="S19" s="7">
        <f t="shared" si="0"/>
        <v>82</v>
      </c>
      <c r="T19" s="18">
        <f>S19/S20</f>
        <v>3.8353601496725911E-2</v>
      </c>
    </row>
    <row r="20" spans="1:20" x14ac:dyDescent="0.2">
      <c r="A20" s="10" t="s">
        <v>43</v>
      </c>
      <c r="B20" s="4">
        <f>(CBM!B20+EHS!B20+LAS!B20+PAA!B20+VCAA!B20)</f>
        <v>15</v>
      </c>
      <c r="C20" s="15">
        <f>B20/B22</f>
        <v>1.893939393939394E-2</v>
      </c>
      <c r="D20" s="4">
        <f>(CBM!D20+EHS!D20+LAS!D20+PAA!D20+VCAA!D20)</f>
        <v>63</v>
      </c>
      <c r="E20" s="15">
        <f>D20/D22</f>
        <v>9.4452773613193403E-2</v>
      </c>
      <c r="F20" s="4">
        <f>(CBM!F20+EHS!F20+LAS!F20+PAA!F20+VCAA!F20)</f>
        <v>1</v>
      </c>
      <c r="G20" s="15">
        <f>F20/F22</f>
        <v>2.8571428571428571E-2</v>
      </c>
      <c r="H20" s="6">
        <f t="shared" si="1"/>
        <v>79</v>
      </c>
      <c r="I20" s="16">
        <f>H20/H22</f>
        <v>5.2878179384203479E-2</v>
      </c>
      <c r="L20" s="11" t="s">
        <v>7</v>
      </c>
      <c r="M20" s="7">
        <f t="shared" ref="M20:T20" si="2">SUM(M11:M19)</f>
        <v>1185</v>
      </c>
      <c r="N20" s="17">
        <f t="shared" si="2"/>
        <v>0.99999999999999989</v>
      </c>
      <c r="O20" s="7">
        <f t="shared" si="2"/>
        <v>939</v>
      </c>
      <c r="P20" s="17">
        <f t="shared" si="2"/>
        <v>0.99999999999999989</v>
      </c>
      <c r="Q20" s="51">
        <f t="shared" si="2"/>
        <v>14</v>
      </c>
      <c r="R20" s="17">
        <f t="shared" si="2"/>
        <v>1</v>
      </c>
      <c r="S20" s="7">
        <f t="shared" si="2"/>
        <v>2138</v>
      </c>
      <c r="T20" s="18">
        <f t="shared" si="2"/>
        <v>0.99999999999999989</v>
      </c>
    </row>
    <row r="21" spans="1:20" x14ac:dyDescent="0.2">
      <c r="A21" s="22" t="s">
        <v>44</v>
      </c>
      <c r="B21" s="4">
        <f>(CBM!B21+EHS!B21+LAS!B21+PAA!B21+VCAA!B21)</f>
        <v>9</v>
      </c>
      <c r="C21" s="15">
        <f>B21/B22</f>
        <v>1.1363636363636364E-2</v>
      </c>
      <c r="D21" s="4">
        <f>(CBM!D21+EHS!D21+LAS!D21+PAA!D21+VCAA!D21)</f>
        <v>10</v>
      </c>
      <c r="E21" s="15">
        <f>D21/D22</f>
        <v>1.4992503748125937E-2</v>
      </c>
      <c r="F21" s="4">
        <f>(CBM!F21+EHS!F21+LAS!F21+PAA!F21+VCAA!F21)</f>
        <v>0</v>
      </c>
      <c r="G21" s="15">
        <f>F21/F22</f>
        <v>0</v>
      </c>
      <c r="H21" s="7">
        <f t="shared" si="1"/>
        <v>19</v>
      </c>
      <c r="I21" s="18">
        <f>H21/H22</f>
        <v>1.2717536813922356E-2</v>
      </c>
      <c r="L21" s="29" t="s">
        <v>11</v>
      </c>
      <c r="M21" s="36"/>
      <c r="N21" s="36"/>
      <c r="O21" s="36"/>
      <c r="P21" s="36"/>
      <c r="Q21" s="36"/>
      <c r="R21" s="36"/>
      <c r="S21" s="36"/>
      <c r="T21" s="37"/>
    </row>
    <row r="22" spans="1:20" x14ac:dyDescent="0.2">
      <c r="A22" s="11" t="s">
        <v>7</v>
      </c>
      <c r="B22" s="7">
        <f>SUM(B13:B21)</f>
        <v>792</v>
      </c>
      <c r="C22" s="17">
        <f>SUM(C13:C21)</f>
        <v>1</v>
      </c>
      <c r="D22" s="7">
        <f>SUM(D13:D21)</f>
        <v>667</v>
      </c>
      <c r="E22" s="17">
        <f>SUM(E13:E21)</f>
        <v>1</v>
      </c>
      <c r="F22" s="8">
        <f>SUM(F13:F21)</f>
        <v>35</v>
      </c>
      <c r="G22" s="17">
        <f>SUM(G13:G20)</f>
        <v>1</v>
      </c>
      <c r="H22" s="7">
        <f>SUM(H13:H21)</f>
        <v>1494</v>
      </c>
      <c r="I22" s="18">
        <f>SUM(I13:I21)</f>
        <v>1</v>
      </c>
      <c r="L22" s="40" t="s">
        <v>12</v>
      </c>
      <c r="M22" s="5">
        <v>0</v>
      </c>
      <c r="N22" s="13">
        <f t="shared" ref="N22:N31" si="3">M22/$B$32</f>
        <v>0</v>
      </c>
      <c r="O22" s="5">
        <v>0</v>
      </c>
      <c r="P22" s="13">
        <f>O22/O32</f>
        <v>0</v>
      </c>
      <c r="Q22" s="49">
        <v>0</v>
      </c>
      <c r="R22" s="13">
        <f>Q22/Q32</f>
        <v>0</v>
      </c>
      <c r="S22" s="5">
        <f t="shared" ref="S22:S32" si="4">M22+O22+Q22</f>
        <v>0</v>
      </c>
      <c r="T22" s="14">
        <f>S22/S32</f>
        <v>0</v>
      </c>
    </row>
    <row r="23" spans="1:20" x14ac:dyDescent="0.2">
      <c r="A23" s="29" t="s">
        <v>11</v>
      </c>
      <c r="B23" s="36"/>
      <c r="C23" s="36"/>
      <c r="D23" s="36"/>
      <c r="E23" s="36"/>
      <c r="F23" s="36"/>
      <c r="G23" s="36"/>
      <c r="H23" s="36"/>
      <c r="I23" s="37"/>
      <c r="L23" s="10" t="s">
        <v>13</v>
      </c>
      <c r="M23" s="1">
        <v>80</v>
      </c>
      <c r="N23" s="13">
        <f t="shared" si="3"/>
        <v>3.3333333333333335</v>
      </c>
      <c r="O23" s="1">
        <v>0</v>
      </c>
      <c r="P23" s="15">
        <f>O23/O32</f>
        <v>0</v>
      </c>
      <c r="Q23" s="50">
        <v>0</v>
      </c>
      <c r="R23" s="15">
        <f>Q23/Q32</f>
        <v>0</v>
      </c>
      <c r="S23" s="1">
        <f t="shared" si="4"/>
        <v>80</v>
      </c>
      <c r="T23" s="16">
        <f>S23/S32</f>
        <v>3.7418147801683815E-2</v>
      </c>
    </row>
    <row r="24" spans="1:20" x14ac:dyDescent="0.2">
      <c r="A24" s="40" t="s">
        <v>12</v>
      </c>
      <c r="B24" s="4">
        <f>(CBM!B24+EHS!B24+LAS!B24+PAA!B24+VCAA!B24)</f>
        <v>0</v>
      </c>
      <c r="C24" s="13">
        <f t="shared" ref="C24:C33" si="5">B24/$B$34</f>
        <v>0</v>
      </c>
      <c r="D24" s="4">
        <f>(CBM!D24+EHS!D24+LAS!D24+PAA!D24+VCAA!D24)</f>
        <v>0</v>
      </c>
      <c r="E24" s="13">
        <f>D24/D34</f>
        <v>0</v>
      </c>
      <c r="F24" s="4">
        <f>(CBM!F24+EHS!F24+LAS!F24+PAA!F24+VCAA!F24)</f>
        <v>0</v>
      </c>
      <c r="G24" s="13">
        <f>F24/F34</f>
        <v>0</v>
      </c>
      <c r="H24" s="4">
        <f t="shared" ref="H24:H34" si="6">B24+D24+F24</f>
        <v>0</v>
      </c>
      <c r="I24" s="14">
        <f>H24/H34</f>
        <v>0</v>
      </c>
      <c r="L24" s="10" t="s">
        <v>14</v>
      </c>
      <c r="M24" s="1">
        <v>265</v>
      </c>
      <c r="N24" s="13">
        <f t="shared" si="3"/>
        <v>11.041666666666666</v>
      </c>
      <c r="O24" s="1">
        <v>6</v>
      </c>
      <c r="P24" s="15">
        <f>O24/O32</f>
        <v>6.3897763578274758E-3</v>
      </c>
      <c r="Q24" s="50">
        <v>0</v>
      </c>
      <c r="R24" s="15">
        <f>Q24/Q32</f>
        <v>0</v>
      </c>
      <c r="S24" s="5">
        <f t="shared" si="4"/>
        <v>271</v>
      </c>
      <c r="T24" s="16">
        <f>S24/S32</f>
        <v>0.12675397567820393</v>
      </c>
    </row>
    <row r="25" spans="1:20" x14ac:dyDescent="0.2">
      <c r="A25" s="10" t="s">
        <v>13</v>
      </c>
      <c r="B25" s="4">
        <f>(CBM!B25+EHS!B25+LAS!B25+PAA!B25+VCAA!B25)</f>
        <v>40</v>
      </c>
      <c r="C25" s="13">
        <f t="shared" si="5"/>
        <v>5.0505050505050504E-2</v>
      </c>
      <c r="D25" s="4">
        <f>(CBM!D25+EHS!D25+LAS!D25+PAA!D25+VCAA!D25)</f>
        <v>1</v>
      </c>
      <c r="E25" s="15">
        <f>D25/D34</f>
        <v>1.4992503748125937E-3</v>
      </c>
      <c r="F25" s="4">
        <f>(CBM!F25+EHS!F25+LAS!F25+PAA!F25+VCAA!F25)</f>
        <v>0</v>
      </c>
      <c r="G25" s="15">
        <f>F25/F34</f>
        <v>0</v>
      </c>
      <c r="H25" s="6">
        <f t="shared" si="6"/>
        <v>41</v>
      </c>
      <c r="I25" s="16">
        <f>H25/H34</f>
        <v>2.744310575635877E-2</v>
      </c>
      <c r="L25" s="10" t="s">
        <v>15</v>
      </c>
      <c r="M25" s="1">
        <v>263</v>
      </c>
      <c r="N25" s="13">
        <f t="shared" si="3"/>
        <v>10.958333333333334</v>
      </c>
      <c r="O25" s="1">
        <v>199</v>
      </c>
      <c r="P25" s="15">
        <f>O25/O32</f>
        <v>0.21192758253461128</v>
      </c>
      <c r="Q25" s="50">
        <v>0</v>
      </c>
      <c r="R25" s="15">
        <f>Q25/Q32</f>
        <v>0</v>
      </c>
      <c r="S25" s="5">
        <f t="shared" si="4"/>
        <v>462</v>
      </c>
      <c r="T25" s="16">
        <f>S25/S32</f>
        <v>0.21608980355472404</v>
      </c>
    </row>
    <row r="26" spans="1:20" x14ac:dyDescent="0.2">
      <c r="A26" s="10" t="s">
        <v>14</v>
      </c>
      <c r="B26" s="4">
        <f>(CBM!B26+EHS!B26+LAS!B26+PAA!B26+VCAA!B26)</f>
        <v>186</v>
      </c>
      <c r="C26" s="13">
        <f t="shared" si="5"/>
        <v>0.23484848484848486</v>
      </c>
      <c r="D26" s="4">
        <f>(CBM!D26+EHS!D26+LAS!D26+PAA!D26+VCAA!D26)</f>
        <v>2</v>
      </c>
      <c r="E26" s="15">
        <f>D26/D34</f>
        <v>2.9985007496251873E-3</v>
      </c>
      <c r="F26" s="4">
        <f>(CBM!F26+EHS!F26+LAS!F26+PAA!F26+VCAA!F26)</f>
        <v>0</v>
      </c>
      <c r="G26" s="15">
        <f>F26/F34</f>
        <v>0</v>
      </c>
      <c r="H26" s="4">
        <f t="shared" si="6"/>
        <v>188</v>
      </c>
      <c r="I26" s="16">
        <f>H26/H34</f>
        <v>0.12583668005354753</v>
      </c>
      <c r="L26" s="10" t="s">
        <v>16</v>
      </c>
      <c r="M26" s="1">
        <v>202</v>
      </c>
      <c r="N26" s="13">
        <f t="shared" si="3"/>
        <v>8.4166666666666661</v>
      </c>
      <c r="O26" s="1">
        <v>250</v>
      </c>
      <c r="P26" s="15">
        <f>O26/O32</f>
        <v>0.26624068157614483</v>
      </c>
      <c r="Q26" s="50">
        <v>2</v>
      </c>
      <c r="R26" s="15">
        <f>Q26/Q32</f>
        <v>0.14285714285714285</v>
      </c>
      <c r="S26" s="5">
        <f t="shared" si="4"/>
        <v>454</v>
      </c>
      <c r="T26" s="16">
        <f>S26/S32</f>
        <v>0.21234798877455566</v>
      </c>
    </row>
    <row r="27" spans="1:20" x14ac:dyDescent="0.2">
      <c r="A27" s="10" t="s">
        <v>15</v>
      </c>
      <c r="B27" s="4">
        <f>(CBM!B27+EHS!B27+LAS!B27+PAA!B27+VCAA!B27)</f>
        <v>185</v>
      </c>
      <c r="C27" s="13">
        <f t="shared" si="5"/>
        <v>0.23358585858585859</v>
      </c>
      <c r="D27" s="4">
        <f>(CBM!D27+EHS!D27+LAS!D27+PAA!D27+VCAA!D27)</f>
        <v>120</v>
      </c>
      <c r="E27" s="15">
        <f>D27/D34</f>
        <v>0.17991004497751126</v>
      </c>
      <c r="F27" s="4">
        <f>(CBM!F27+EHS!F27+LAS!F27+PAA!F27+VCAA!F27)</f>
        <v>0</v>
      </c>
      <c r="G27" s="15">
        <f>F27/F34</f>
        <v>0</v>
      </c>
      <c r="H27" s="4">
        <f t="shared" si="6"/>
        <v>305</v>
      </c>
      <c r="I27" s="16">
        <f>H27/H34</f>
        <v>0.20414993306559573</v>
      </c>
      <c r="L27" s="10" t="s">
        <v>17</v>
      </c>
      <c r="M27" s="1">
        <v>145</v>
      </c>
      <c r="N27" s="13">
        <f t="shared" si="3"/>
        <v>6.041666666666667</v>
      </c>
      <c r="O27" s="1">
        <v>177</v>
      </c>
      <c r="P27" s="15">
        <f>O27/O32</f>
        <v>0.18849840255591055</v>
      </c>
      <c r="Q27" s="50">
        <v>4</v>
      </c>
      <c r="R27" s="15">
        <f>Q27/Q32</f>
        <v>0.2857142857142857</v>
      </c>
      <c r="S27" s="5">
        <f t="shared" si="4"/>
        <v>326</v>
      </c>
      <c r="T27" s="16">
        <f>S27/S32</f>
        <v>0.15247895229186156</v>
      </c>
    </row>
    <row r="28" spans="1:20" x14ac:dyDescent="0.2">
      <c r="A28" s="10" t="s">
        <v>16</v>
      </c>
      <c r="B28" s="4">
        <f>(CBM!B28+EHS!B28+LAS!B28+PAA!B28+VCAA!B28)</f>
        <v>127</v>
      </c>
      <c r="C28" s="13">
        <f t="shared" si="5"/>
        <v>0.16035353535353536</v>
      </c>
      <c r="D28" s="4">
        <f>(CBM!D28+EHS!D28+LAS!D28+PAA!D28+VCAA!D28)</f>
        <v>165</v>
      </c>
      <c r="E28" s="15">
        <f>D28/D34</f>
        <v>0.24737631184407796</v>
      </c>
      <c r="F28" s="4">
        <f>(CBM!F28+EHS!F28+LAS!F28+PAA!F28+VCAA!F28)</f>
        <v>2</v>
      </c>
      <c r="G28" s="15">
        <f>F28/F34</f>
        <v>5.7142857142857141E-2</v>
      </c>
      <c r="H28" s="4">
        <f t="shared" si="6"/>
        <v>294</v>
      </c>
      <c r="I28" s="16">
        <f>H28/H34</f>
        <v>0.19678714859437751</v>
      </c>
      <c r="L28" s="10" t="s">
        <v>18</v>
      </c>
      <c r="M28" s="1">
        <v>79</v>
      </c>
      <c r="N28" s="13">
        <f t="shared" si="3"/>
        <v>3.2916666666666665</v>
      </c>
      <c r="O28" s="1">
        <v>107</v>
      </c>
      <c r="P28" s="15">
        <f>O28/O32</f>
        <v>0.11395101171458999</v>
      </c>
      <c r="Q28" s="50">
        <v>1</v>
      </c>
      <c r="R28" s="15">
        <f>Q28/Q32</f>
        <v>7.1428571428571425E-2</v>
      </c>
      <c r="S28" s="5">
        <f t="shared" si="4"/>
        <v>187</v>
      </c>
      <c r="T28" s="16">
        <f>S28/S32</f>
        <v>8.7464920486435921E-2</v>
      </c>
    </row>
    <row r="29" spans="1:20" x14ac:dyDescent="0.2">
      <c r="A29" s="10" t="s">
        <v>17</v>
      </c>
      <c r="B29" s="4">
        <f>(CBM!B29+EHS!B29+LAS!B29+PAA!B29+VCAA!B29)</f>
        <v>101</v>
      </c>
      <c r="C29" s="13">
        <f t="shared" si="5"/>
        <v>0.12752525252525251</v>
      </c>
      <c r="D29" s="4">
        <f>(CBM!D29+EHS!D29+LAS!D29+PAA!D29+VCAA!D29)</f>
        <v>114</v>
      </c>
      <c r="E29" s="15">
        <f>D29/D34</f>
        <v>0.17091454272863568</v>
      </c>
      <c r="F29" s="4">
        <f>(CBM!F29+EHS!F29+LAS!F29+PAA!F29+VCAA!F29)</f>
        <v>7</v>
      </c>
      <c r="G29" s="15">
        <f>F29/F34</f>
        <v>0.2</v>
      </c>
      <c r="H29" s="4">
        <f t="shared" si="6"/>
        <v>222</v>
      </c>
      <c r="I29" s="16">
        <f>H29/H34</f>
        <v>0.14859437751004015</v>
      </c>
      <c r="L29" s="10" t="s">
        <v>19</v>
      </c>
      <c r="M29" s="1">
        <v>103</v>
      </c>
      <c r="N29" s="13">
        <f t="shared" si="3"/>
        <v>4.291666666666667</v>
      </c>
      <c r="O29" s="1">
        <v>130</v>
      </c>
      <c r="P29" s="15">
        <f>O29/O32</f>
        <v>0.13844515441959532</v>
      </c>
      <c r="Q29" s="50">
        <v>6</v>
      </c>
      <c r="R29" s="15">
        <f>Q29/Q32</f>
        <v>0.42857142857142855</v>
      </c>
      <c r="S29" s="5">
        <f t="shared" si="4"/>
        <v>239</v>
      </c>
      <c r="T29" s="16">
        <f>S29/S32</f>
        <v>0.11178671655753041</v>
      </c>
    </row>
    <row r="30" spans="1:20" x14ac:dyDescent="0.2">
      <c r="A30" s="10" t="s">
        <v>18</v>
      </c>
      <c r="B30" s="4">
        <f>(CBM!B30+EHS!B30+LAS!B30+PAA!B30+VCAA!B30)</f>
        <v>71</v>
      </c>
      <c r="C30" s="13">
        <f t="shared" si="5"/>
        <v>8.9646464646464641E-2</v>
      </c>
      <c r="D30" s="4">
        <f>(CBM!D30+EHS!D30+LAS!D30+PAA!D30+VCAA!D30)</f>
        <v>88</v>
      </c>
      <c r="E30" s="15">
        <f>D30/D34</f>
        <v>0.13193403298350825</v>
      </c>
      <c r="F30" s="4">
        <f>(CBM!F30+EHS!F30+LAS!F30+PAA!F30+VCAA!F30)</f>
        <v>6</v>
      </c>
      <c r="G30" s="15">
        <f>F30/F34</f>
        <v>0.17142857142857143</v>
      </c>
      <c r="H30" s="4">
        <f t="shared" si="6"/>
        <v>165</v>
      </c>
      <c r="I30" s="16">
        <f>H30/H34</f>
        <v>0.11044176706827309</v>
      </c>
      <c r="L30" s="10" t="s">
        <v>20</v>
      </c>
      <c r="M30" s="1">
        <v>48</v>
      </c>
      <c r="N30" s="13">
        <f t="shared" si="3"/>
        <v>2</v>
      </c>
      <c r="O30" s="1">
        <v>62</v>
      </c>
      <c r="P30" s="15">
        <f>O30/O32</f>
        <v>6.6027689030883921E-2</v>
      </c>
      <c r="Q30" s="50">
        <v>1</v>
      </c>
      <c r="R30" s="15">
        <f>Q30/Q32</f>
        <v>7.1428571428571425E-2</v>
      </c>
      <c r="S30" s="5">
        <f t="shared" si="4"/>
        <v>111</v>
      </c>
      <c r="T30" s="16">
        <f>S30/S32</f>
        <v>5.1917680074836298E-2</v>
      </c>
    </row>
    <row r="31" spans="1:20" x14ac:dyDescent="0.2">
      <c r="A31" s="10" t="s">
        <v>19</v>
      </c>
      <c r="B31" s="4">
        <f>(CBM!B31+EHS!B31+LAS!B31+PAA!B31+VCAA!B31)</f>
        <v>57</v>
      </c>
      <c r="C31" s="13">
        <f t="shared" si="5"/>
        <v>7.1969696969696975E-2</v>
      </c>
      <c r="D31" s="4">
        <f>(CBM!D31+EHS!D31+LAS!D31+PAA!D31+VCAA!D31)</f>
        <v>107</v>
      </c>
      <c r="E31" s="15">
        <f>D31/D34</f>
        <v>0.16041979010494753</v>
      </c>
      <c r="F31" s="4">
        <f>(CBM!F31+EHS!F31+LAS!F31+PAA!F31+VCAA!F31)</f>
        <v>10</v>
      </c>
      <c r="G31" s="15">
        <f>F31/F34</f>
        <v>0.2857142857142857</v>
      </c>
      <c r="H31" s="4">
        <f t="shared" si="6"/>
        <v>174</v>
      </c>
      <c r="I31" s="16">
        <f>H31/H34</f>
        <v>0.11646586345381527</v>
      </c>
      <c r="L31" s="10" t="s">
        <v>21</v>
      </c>
      <c r="M31" s="1">
        <v>0</v>
      </c>
      <c r="N31" s="13">
        <f t="shared" si="3"/>
        <v>0</v>
      </c>
      <c r="O31" s="1">
        <v>8</v>
      </c>
      <c r="P31" s="15">
        <f>O31/O32</f>
        <v>8.5197018104366355E-3</v>
      </c>
      <c r="Q31" s="50">
        <v>0</v>
      </c>
      <c r="R31" s="15">
        <f>Q31/Q32</f>
        <v>0</v>
      </c>
      <c r="S31" s="5">
        <f t="shared" si="4"/>
        <v>8</v>
      </c>
      <c r="T31" s="16">
        <f>S31/S32</f>
        <v>3.7418147801683817E-3</v>
      </c>
    </row>
    <row r="32" spans="1:20" x14ac:dyDescent="0.2">
      <c r="A32" s="10" t="s">
        <v>20</v>
      </c>
      <c r="B32" s="4">
        <f>(CBM!B32+EHS!B32+LAS!B32+PAA!B32+VCAA!B32)</f>
        <v>24</v>
      </c>
      <c r="C32" s="13">
        <f t="shared" si="5"/>
        <v>3.0303030303030304E-2</v>
      </c>
      <c r="D32" s="4">
        <f>(CBM!D32+EHS!D32+LAS!D32+PAA!D32+VCAA!D32)</f>
        <v>64</v>
      </c>
      <c r="E32" s="15">
        <f>D32/D34</f>
        <v>9.5952023988005994E-2</v>
      </c>
      <c r="F32" s="4">
        <f>(CBM!F32+EHS!F32+LAS!F32+PAA!F32+VCAA!F32)</f>
        <v>9</v>
      </c>
      <c r="G32" s="15">
        <f>F32/F34</f>
        <v>0.25714285714285712</v>
      </c>
      <c r="H32" s="4">
        <f t="shared" si="6"/>
        <v>97</v>
      </c>
      <c r="I32" s="16">
        <f>H32/H34</f>
        <v>6.492637215528782E-2</v>
      </c>
      <c r="L32" s="11" t="s">
        <v>7</v>
      </c>
      <c r="M32" s="7">
        <f t="shared" ref="M32:R32" si="7">SUM(M22:M31)</f>
        <v>1185</v>
      </c>
      <c r="N32" s="19">
        <f t="shared" si="7"/>
        <v>49.374999999999993</v>
      </c>
      <c r="O32" s="7">
        <f t="shared" si="7"/>
        <v>939</v>
      </c>
      <c r="P32" s="19">
        <f t="shared" si="7"/>
        <v>1</v>
      </c>
      <c r="Q32" s="52">
        <f t="shared" si="7"/>
        <v>14</v>
      </c>
      <c r="R32" s="17">
        <f t="shared" si="7"/>
        <v>1</v>
      </c>
      <c r="S32" s="4">
        <f t="shared" si="4"/>
        <v>2138</v>
      </c>
      <c r="T32" s="18">
        <f>SUM(T22:T31)</f>
        <v>1</v>
      </c>
    </row>
    <row r="33" spans="1:20" x14ac:dyDescent="0.2">
      <c r="A33" s="10" t="s">
        <v>21</v>
      </c>
      <c r="B33" s="4">
        <f>(CBM!B33+EHS!B33+LAS!B33+PAA!B33+VCAA!B33)</f>
        <v>1</v>
      </c>
      <c r="C33" s="13">
        <f t="shared" si="5"/>
        <v>1.2626262626262627E-3</v>
      </c>
      <c r="D33" s="4">
        <f>(CBM!D33+EHS!D33+LAS!D33+PAA!D33+VCAA!D33)</f>
        <v>6</v>
      </c>
      <c r="E33" s="15">
        <f>D33/D34</f>
        <v>8.9955022488755615E-3</v>
      </c>
      <c r="F33" s="4">
        <f>(CBM!F33+EHS!F33+LAS!F33+PAA!F33+VCAA!F33)</f>
        <v>1</v>
      </c>
      <c r="G33" s="15">
        <f>F33/F34</f>
        <v>2.8571428571428571E-2</v>
      </c>
      <c r="H33" s="4">
        <f t="shared" si="6"/>
        <v>8</v>
      </c>
      <c r="I33" s="16">
        <f>H33/H34</f>
        <v>5.3547523427041497E-3</v>
      </c>
      <c r="L33" s="29" t="s">
        <v>22</v>
      </c>
      <c r="M33" s="30"/>
      <c r="N33" s="30"/>
      <c r="O33" s="30"/>
      <c r="P33" s="30"/>
      <c r="Q33" s="31"/>
      <c r="R33" s="30"/>
      <c r="S33" s="30"/>
      <c r="T33" s="32"/>
    </row>
    <row r="34" spans="1:20" x14ac:dyDescent="0.2">
      <c r="A34" s="11" t="s">
        <v>7</v>
      </c>
      <c r="B34" s="7">
        <f t="shared" ref="B34:G34" si="8">SUM(B24:B33)</f>
        <v>792</v>
      </c>
      <c r="C34" s="17">
        <f t="shared" si="8"/>
        <v>1</v>
      </c>
      <c r="D34" s="7">
        <f t="shared" si="8"/>
        <v>667</v>
      </c>
      <c r="E34" s="17">
        <f t="shared" si="8"/>
        <v>1</v>
      </c>
      <c r="F34" s="7">
        <f t="shared" si="8"/>
        <v>35</v>
      </c>
      <c r="G34" s="17">
        <f t="shared" si="8"/>
        <v>1</v>
      </c>
      <c r="H34" s="4">
        <f t="shared" si="6"/>
        <v>1494</v>
      </c>
      <c r="I34" s="18">
        <f>SUM(I24:I33)</f>
        <v>1</v>
      </c>
      <c r="J34" s="3"/>
      <c r="L34" s="9" t="s">
        <v>23</v>
      </c>
      <c r="M34" s="73">
        <v>28.36</v>
      </c>
      <c r="N34" s="74"/>
      <c r="O34" s="73">
        <v>33.17</v>
      </c>
      <c r="P34" s="74"/>
      <c r="Q34" s="73">
        <v>38.42</v>
      </c>
      <c r="R34" s="74"/>
      <c r="S34" s="73">
        <v>30.54</v>
      </c>
      <c r="T34" s="75"/>
    </row>
    <row r="35" spans="1:20" x14ac:dyDescent="0.2">
      <c r="A35" s="29" t="s">
        <v>22</v>
      </c>
      <c r="B35" s="30"/>
      <c r="C35" s="30"/>
      <c r="D35" s="30"/>
      <c r="E35" s="30"/>
      <c r="F35" s="31"/>
      <c r="G35" s="30"/>
      <c r="H35" s="30"/>
      <c r="I35" s="32"/>
      <c r="L35" s="12" t="s">
        <v>24</v>
      </c>
      <c r="M35" s="76">
        <v>9.15</v>
      </c>
      <c r="N35" s="77"/>
      <c r="O35" s="76">
        <v>9.66</v>
      </c>
      <c r="P35" s="77"/>
      <c r="Q35" s="76">
        <v>7.84</v>
      </c>
      <c r="R35" s="77"/>
      <c r="S35" s="76">
        <v>9.69</v>
      </c>
      <c r="T35" s="78"/>
    </row>
    <row r="36" spans="1:20" x14ac:dyDescent="0.2">
      <c r="A36" s="9" t="s">
        <v>23</v>
      </c>
      <c r="B36" s="86">
        <v>28.15</v>
      </c>
      <c r="C36" s="87"/>
      <c r="D36" s="86">
        <v>34.6</v>
      </c>
      <c r="E36" s="87"/>
      <c r="F36" s="86">
        <v>43.6</v>
      </c>
      <c r="G36" s="87"/>
      <c r="H36" s="73">
        <v>31.69</v>
      </c>
      <c r="I36" s="75"/>
      <c r="L36" s="29" t="s">
        <v>46</v>
      </c>
      <c r="M36" s="30"/>
      <c r="N36" s="30"/>
      <c r="O36" s="30"/>
      <c r="P36" s="30"/>
      <c r="Q36" s="31"/>
      <c r="R36" s="30"/>
      <c r="S36" s="30"/>
      <c r="T36" s="32"/>
    </row>
    <row r="37" spans="1:20" x14ac:dyDescent="0.2">
      <c r="A37" s="12" t="s">
        <v>24</v>
      </c>
      <c r="B37" s="88">
        <v>8.69</v>
      </c>
      <c r="C37" s="89"/>
      <c r="D37" s="88">
        <v>10.41</v>
      </c>
      <c r="E37" s="89"/>
      <c r="F37" s="88">
        <v>10.36</v>
      </c>
      <c r="G37" s="89"/>
      <c r="H37" s="76">
        <v>10.220000000000001</v>
      </c>
      <c r="I37" s="78"/>
      <c r="L37" s="10" t="s">
        <v>32</v>
      </c>
      <c r="M37" s="6">
        <v>1035</v>
      </c>
      <c r="N37" s="15">
        <f>M37/M40</f>
        <v>0.87341772151898733</v>
      </c>
      <c r="O37" s="6">
        <v>690</v>
      </c>
      <c r="P37" s="15">
        <f>O37/O40</f>
        <v>0.73482428115015974</v>
      </c>
      <c r="Q37" s="50">
        <v>14</v>
      </c>
      <c r="R37" s="15">
        <f>Q37/Q40</f>
        <v>1</v>
      </c>
      <c r="S37" s="6">
        <f>M37+O37+Q37</f>
        <v>1739</v>
      </c>
      <c r="T37" s="16">
        <f>S37/S40</f>
        <v>0.81337698783910195</v>
      </c>
    </row>
    <row r="38" spans="1:20" x14ac:dyDescent="0.2">
      <c r="A38" s="29" t="s">
        <v>60</v>
      </c>
      <c r="B38" s="30"/>
      <c r="C38" s="30"/>
      <c r="D38" s="30"/>
      <c r="E38" s="30"/>
      <c r="F38" s="31"/>
      <c r="G38" s="30"/>
      <c r="H38" s="30"/>
      <c r="I38" s="32"/>
      <c r="L38" s="10" t="s">
        <v>33</v>
      </c>
      <c r="M38" s="6">
        <v>20</v>
      </c>
      <c r="N38" s="15">
        <f>M38/M40</f>
        <v>1.6877637130801686E-2</v>
      </c>
      <c r="O38" s="6">
        <v>80</v>
      </c>
      <c r="P38" s="15">
        <f>O38/O40</f>
        <v>8.5197018104366348E-2</v>
      </c>
      <c r="Q38" s="50">
        <v>0</v>
      </c>
      <c r="R38" s="15">
        <f>Q38/Q40</f>
        <v>0</v>
      </c>
      <c r="S38" s="6">
        <f>M38+O38+Q38</f>
        <v>100</v>
      </c>
      <c r="T38" s="16">
        <f>S38/S40</f>
        <v>4.6772684752104769E-2</v>
      </c>
    </row>
    <row r="39" spans="1:20" x14ac:dyDescent="0.2">
      <c r="A39" s="10" t="s">
        <v>32</v>
      </c>
      <c r="B39" s="4">
        <f>(CBM!B39+EHS!B39+LAS!B39+PAA!B39+VCAA!B39)</f>
        <v>680</v>
      </c>
      <c r="C39" s="15">
        <f>B39/B42</f>
        <v>0.85858585858585856</v>
      </c>
      <c r="D39" s="4">
        <f>(CBM!D39+EHS!D39+LAS!D39+PAA!D39+VCAA!D39)</f>
        <v>438</v>
      </c>
      <c r="E39" s="15">
        <f>D39/D42</f>
        <v>0.656671664167916</v>
      </c>
      <c r="F39" s="4">
        <f>(CBM!F39+EHS!F39+LAS!F39+PAA!F39+VCAA!F39)</f>
        <v>31</v>
      </c>
      <c r="G39" s="15">
        <f>F39/F42</f>
        <v>0.88571428571428568</v>
      </c>
      <c r="H39" s="6">
        <f>B39+D39+F39</f>
        <v>1149</v>
      </c>
      <c r="I39" s="16">
        <f>H39/H42</f>
        <v>0.76907630522088355</v>
      </c>
      <c r="L39" s="10" t="s">
        <v>34</v>
      </c>
      <c r="M39" s="1">
        <v>130</v>
      </c>
      <c r="N39" s="15">
        <f>M39/M40</f>
        <v>0.10970464135021098</v>
      </c>
      <c r="O39" s="1">
        <v>169</v>
      </c>
      <c r="P39" s="15">
        <f>O39/O40</f>
        <v>0.1799787007454739</v>
      </c>
      <c r="Q39" s="50">
        <v>0</v>
      </c>
      <c r="R39" s="15">
        <f>Q39/Q40</f>
        <v>0</v>
      </c>
      <c r="S39" s="6">
        <f>M39+O39+Q39</f>
        <v>299</v>
      </c>
      <c r="T39" s="16">
        <f>S39/S40</f>
        <v>0.13985032740879327</v>
      </c>
    </row>
    <row r="40" spans="1:20" x14ac:dyDescent="0.2">
      <c r="A40" s="10" t="s">
        <v>33</v>
      </c>
      <c r="B40" s="4">
        <f>(CBM!B40+EHS!B40+LAS!B40+PAA!B40+VCAA!B40)</f>
        <v>15</v>
      </c>
      <c r="C40" s="15">
        <f>B40/B42</f>
        <v>1.893939393939394E-2</v>
      </c>
      <c r="D40" s="4">
        <f>(CBM!D40+EHS!D40+LAS!D40+PAA!D40+VCAA!D40)</f>
        <v>63</v>
      </c>
      <c r="E40" s="15">
        <f>D40/D42</f>
        <v>9.4452773613193403E-2</v>
      </c>
      <c r="F40" s="4">
        <f>(CBM!F40+EHS!F40+LAS!F40+PAA!F40+VCAA!F40)</f>
        <v>1</v>
      </c>
      <c r="G40" s="15">
        <f>F40/F42</f>
        <v>2.8571428571428571E-2</v>
      </c>
      <c r="H40" s="6">
        <f>B40+D40+F40</f>
        <v>79</v>
      </c>
      <c r="I40" s="16">
        <f>H40/H42</f>
        <v>5.2878179384203479E-2</v>
      </c>
      <c r="L40" s="11" t="s">
        <v>7</v>
      </c>
      <c r="M40" s="7">
        <f t="shared" ref="M40:T40" si="9">SUM(M37:M39)</f>
        <v>1185</v>
      </c>
      <c r="N40" s="17">
        <f t="shared" si="9"/>
        <v>1</v>
      </c>
      <c r="O40" s="7">
        <f t="shared" si="9"/>
        <v>939</v>
      </c>
      <c r="P40" s="17">
        <f t="shared" si="9"/>
        <v>1</v>
      </c>
      <c r="Q40" s="51">
        <f t="shared" si="9"/>
        <v>14</v>
      </c>
      <c r="R40" s="17">
        <f t="shared" si="9"/>
        <v>1</v>
      </c>
      <c r="S40" s="7">
        <f t="shared" si="9"/>
        <v>2138</v>
      </c>
      <c r="T40" s="18">
        <f t="shared" si="9"/>
        <v>1</v>
      </c>
    </row>
    <row r="41" spans="1:20" x14ac:dyDescent="0.2">
      <c r="A41" s="10" t="s">
        <v>34</v>
      </c>
      <c r="B41" s="4">
        <f>(CBM!B41+EHS!B41+LAS!B41+PAA!B41+VCAA!B41)</f>
        <v>97</v>
      </c>
      <c r="C41" s="15">
        <f>B41/B42</f>
        <v>0.12247474747474747</v>
      </c>
      <c r="D41" s="4">
        <f>(CBM!D41+EHS!D41+LAS!D41+PAA!D41+VCAA!D41)</f>
        <v>166</v>
      </c>
      <c r="E41" s="15">
        <f>D41/D42</f>
        <v>0.24887556221889057</v>
      </c>
      <c r="F41" s="4">
        <f>(CBM!F41+EHS!F41+LAS!F41+PAA!F41+VCAA!F41)</f>
        <v>3</v>
      </c>
      <c r="G41" s="15">
        <f>F41/F42</f>
        <v>8.5714285714285715E-2</v>
      </c>
      <c r="H41" s="6">
        <f>B41+D41+F41</f>
        <v>266</v>
      </c>
      <c r="I41" s="16">
        <f>H41/H42</f>
        <v>0.17804551539491298</v>
      </c>
      <c r="L41" s="29" t="s">
        <v>47</v>
      </c>
      <c r="M41" s="30"/>
      <c r="N41" s="30"/>
      <c r="O41" s="30"/>
      <c r="P41" s="30"/>
      <c r="Q41" s="31"/>
      <c r="R41" s="30"/>
      <c r="S41" s="30"/>
      <c r="T41" s="32"/>
    </row>
    <row r="42" spans="1:20" x14ac:dyDescent="0.2">
      <c r="A42" s="11" t="s">
        <v>7</v>
      </c>
      <c r="B42" s="7">
        <f t="shared" ref="B42:I42" si="10">SUM(B39:B41)</f>
        <v>792</v>
      </c>
      <c r="C42" s="17">
        <f t="shared" si="10"/>
        <v>1</v>
      </c>
      <c r="D42" s="7">
        <f t="shared" si="10"/>
        <v>667</v>
      </c>
      <c r="E42" s="17">
        <f t="shared" si="10"/>
        <v>1</v>
      </c>
      <c r="F42" s="8">
        <f t="shared" si="10"/>
        <v>35</v>
      </c>
      <c r="G42" s="17">
        <f t="shared" si="10"/>
        <v>1</v>
      </c>
      <c r="H42" s="7">
        <f t="shared" si="10"/>
        <v>1494</v>
      </c>
      <c r="I42" s="18">
        <f t="shared" si="10"/>
        <v>1</v>
      </c>
      <c r="L42" s="9" t="s">
        <v>25</v>
      </c>
      <c r="M42" s="4">
        <v>574</v>
      </c>
      <c r="N42" s="20">
        <f>M42/M44</f>
        <v>0.48438818565400843</v>
      </c>
      <c r="O42" s="5">
        <v>248</v>
      </c>
      <c r="P42" s="20">
        <f>O42/O44</f>
        <v>0.26411075612353568</v>
      </c>
      <c r="Q42" s="49">
        <v>3</v>
      </c>
      <c r="R42" s="20">
        <f>Q42/Q44</f>
        <v>0.21428571428571427</v>
      </c>
      <c r="S42" s="4">
        <f>M42+O42+Q42</f>
        <v>825</v>
      </c>
      <c r="T42" s="14">
        <f>S42/S44</f>
        <v>0.38587464920486436</v>
      </c>
    </row>
    <row r="43" spans="1:20" x14ac:dyDescent="0.2">
      <c r="A43" s="29" t="s">
        <v>47</v>
      </c>
      <c r="B43" s="30"/>
      <c r="C43" s="30"/>
      <c r="D43" s="30"/>
      <c r="E43" s="30"/>
      <c r="F43" s="31"/>
      <c r="G43" s="30"/>
      <c r="H43" s="30"/>
      <c r="I43" s="32"/>
      <c r="L43" s="10" t="s">
        <v>26</v>
      </c>
      <c r="M43" s="6">
        <v>611</v>
      </c>
      <c r="N43" s="15">
        <f>M43/M44</f>
        <v>0.51561181434599157</v>
      </c>
      <c r="O43" s="6">
        <v>691</v>
      </c>
      <c r="P43" s="15">
        <f>O43/O44</f>
        <v>0.73588924387646437</v>
      </c>
      <c r="Q43" s="50">
        <v>11</v>
      </c>
      <c r="R43" s="15">
        <f>Q43/Q44</f>
        <v>0.7857142857142857</v>
      </c>
      <c r="S43" s="4">
        <f>M43+O43+Q43</f>
        <v>1313</v>
      </c>
      <c r="T43" s="16">
        <f>S43/S44</f>
        <v>0.61412535079513564</v>
      </c>
    </row>
    <row r="44" spans="1:20" x14ac:dyDescent="0.2">
      <c r="A44" s="9" t="s">
        <v>25</v>
      </c>
      <c r="B44" s="4">
        <f>(CBM!B44+EHS!B44+LAS!B44+PAA!B44+VCAA!B44)</f>
        <v>401</v>
      </c>
      <c r="C44" s="20">
        <f>B44/B46</f>
        <v>0.50631313131313127</v>
      </c>
      <c r="D44" s="4">
        <f>(CBM!D44+EHS!D44+LAS!D44+PAA!D44+VCAA!D44)</f>
        <v>226</v>
      </c>
      <c r="E44" s="20">
        <f>D44/D46</f>
        <v>0.33883058470764615</v>
      </c>
      <c r="F44" s="4">
        <f>(CBM!F44+EHS!F44+LAS!F44+PAA!F44+VCAA!F44)</f>
        <v>6</v>
      </c>
      <c r="G44" s="20">
        <f>F44/F46</f>
        <v>0.17142857142857143</v>
      </c>
      <c r="H44" s="4">
        <f>B44+D44+F44</f>
        <v>633</v>
      </c>
      <c r="I44" s="14">
        <f>H44/H46</f>
        <v>0.42369477911646586</v>
      </c>
      <c r="L44" s="11" t="s">
        <v>7</v>
      </c>
      <c r="M44" s="7">
        <f t="shared" ref="M44:R44" si="11">SUM(M42:M43)</f>
        <v>1185</v>
      </c>
      <c r="N44" s="21">
        <f t="shared" si="11"/>
        <v>1</v>
      </c>
      <c r="O44" s="7">
        <f t="shared" si="11"/>
        <v>939</v>
      </c>
      <c r="P44" s="21">
        <f t="shared" si="11"/>
        <v>1</v>
      </c>
      <c r="Q44" s="52">
        <f t="shared" si="11"/>
        <v>14</v>
      </c>
      <c r="R44" s="21">
        <f t="shared" si="11"/>
        <v>1</v>
      </c>
      <c r="S44" s="4">
        <f>M44+O44+Q44</f>
        <v>2138</v>
      </c>
      <c r="T44" s="39">
        <f>SUM(T42:T43)</f>
        <v>1</v>
      </c>
    </row>
    <row r="45" spans="1:20" x14ac:dyDescent="0.2">
      <c r="A45" s="10" t="s">
        <v>26</v>
      </c>
      <c r="B45" s="4">
        <f>(CBM!B45+EHS!B45+LAS!B45+PAA!B45+VCAA!B45)</f>
        <v>391</v>
      </c>
      <c r="C45" s="15">
        <f>B45/B46</f>
        <v>0.49368686868686867</v>
      </c>
      <c r="D45" s="4">
        <f>(CBM!D45+EHS!D45+LAS!D45+PAA!D45+VCAA!D45)</f>
        <v>441</v>
      </c>
      <c r="E45" s="15">
        <f>D45/D46</f>
        <v>0.66116941529235385</v>
      </c>
      <c r="F45" s="4">
        <f>(CBM!F45+EHS!F45+LAS!F45+PAA!F45+VCAA!F45)</f>
        <v>29</v>
      </c>
      <c r="G45" s="15">
        <f>F45/F46</f>
        <v>0.82857142857142863</v>
      </c>
      <c r="H45" s="4">
        <f>B45+D45+F45</f>
        <v>861</v>
      </c>
      <c r="I45" s="16">
        <f>H45/H46</f>
        <v>0.57630522088353409</v>
      </c>
      <c r="L45" s="29" t="s">
        <v>45</v>
      </c>
      <c r="M45" s="30"/>
      <c r="N45" s="30"/>
      <c r="O45" s="30"/>
      <c r="P45" s="30"/>
      <c r="Q45" s="31"/>
      <c r="R45" s="30"/>
      <c r="S45" s="30"/>
      <c r="T45" s="32"/>
    </row>
    <row r="46" spans="1:20" x14ac:dyDescent="0.2">
      <c r="A46" s="11" t="s">
        <v>7</v>
      </c>
      <c r="B46" s="7">
        <f t="shared" ref="B46:G46" si="12">SUM(B44:B45)</f>
        <v>792</v>
      </c>
      <c r="C46" s="21">
        <f t="shared" si="12"/>
        <v>1</v>
      </c>
      <c r="D46" s="7">
        <f t="shared" si="12"/>
        <v>667</v>
      </c>
      <c r="E46" s="21">
        <f t="shared" si="12"/>
        <v>1</v>
      </c>
      <c r="F46" s="7">
        <f t="shared" si="12"/>
        <v>35</v>
      </c>
      <c r="G46" s="21">
        <f t="shared" si="12"/>
        <v>1</v>
      </c>
      <c r="H46" s="4">
        <f>B46+D46+F46</f>
        <v>1494</v>
      </c>
      <c r="I46" s="39">
        <f>SUM(I44:I45)</f>
        <v>1</v>
      </c>
      <c r="L46" s="9" t="s">
        <v>36</v>
      </c>
      <c r="M46" s="4">
        <v>299</v>
      </c>
      <c r="N46" s="20">
        <f>M46/M48</f>
        <v>0.25232067510548523</v>
      </c>
      <c r="O46" s="5">
        <v>383</v>
      </c>
      <c r="P46" s="20">
        <f>O46/O48</f>
        <v>0.40788072417465387</v>
      </c>
      <c r="Q46" s="49">
        <v>0</v>
      </c>
      <c r="R46" s="20">
        <f>Q46/Q48</f>
        <v>0</v>
      </c>
      <c r="S46" s="4">
        <f>M46+O46+Q46</f>
        <v>682</v>
      </c>
      <c r="T46" s="14">
        <f>S46/S48</f>
        <v>0.31898971000935455</v>
      </c>
    </row>
    <row r="47" spans="1:20" ht="12.75" customHeight="1" x14ac:dyDescent="0.2">
      <c r="A47" s="29" t="s">
        <v>45</v>
      </c>
      <c r="B47" s="30"/>
      <c r="C47" s="30"/>
      <c r="D47" s="30"/>
      <c r="E47" s="30"/>
      <c r="F47" s="31"/>
      <c r="G47" s="30"/>
      <c r="H47" s="30"/>
      <c r="I47" s="32"/>
      <c r="L47" s="10" t="s">
        <v>37</v>
      </c>
      <c r="M47" s="6">
        <v>886</v>
      </c>
      <c r="N47" s="15">
        <f>M47/M48</f>
        <v>0.74767932489451472</v>
      </c>
      <c r="O47" s="6">
        <v>556</v>
      </c>
      <c r="P47" s="15">
        <f>O47/O48</f>
        <v>0.59211927582534607</v>
      </c>
      <c r="Q47" s="50">
        <v>14</v>
      </c>
      <c r="R47" s="15">
        <f>Q47/Q48</f>
        <v>1</v>
      </c>
      <c r="S47" s="4">
        <f>M47+O47+Q47</f>
        <v>1456</v>
      </c>
      <c r="T47" s="16">
        <f>S47/S48</f>
        <v>0.6810102899906455</v>
      </c>
    </row>
    <row r="48" spans="1:20" ht="12.75" customHeight="1" x14ac:dyDescent="0.2">
      <c r="A48" s="9" t="s">
        <v>36</v>
      </c>
      <c r="B48" s="4">
        <f>(CBM!B48+EHS!B48+LAS!B48+PAA!B48+VCAA!B48)</f>
        <v>319</v>
      </c>
      <c r="C48" s="20">
        <f>B48/B50</f>
        <v>0.40277777777777779</v>
      </c>
      <c r="D48" s="4">
        <f>(CBM!D48+EHS!D48+LAS!D48+PAA!D48+VCAA!D48)</f>
        <v>386</v>
      </c>
      <c r="E48" s="20">
        <f>D48/D50</f>
        <v>0.5787106446776612</v>
      </c>
      <c r="F48" s="4">
        <f>(CBM!F48+EHS!F48+LAS!F48+PAA!F48+VCAA!F48)</f>
        <v>0</v>
      </c>
      <c r="G48" s="20">
        <f>F48/F50</f>
        <v>0</v>
      </c>
      <c r="H48" s="4">
        <f>B48+D48+F48</f>
        <v>705</v>
      </c>
      <c r="I48" s="14">
        <f>H48/H50</f>
        <v>0.4718875502008032</v>
      </c>
      <c r="L48" s="11" t="s">
        <v>7</v>
      </c>
      <c r="M48" s="7">
        <f t="shared" ref="M48:R48" si="13">SUM(M46:M47)</f>
        <v>1185</v>
      </c>
      <c r="N48" s="21">
        <f t="shared" si="13"/>
        <v>1</v>
      </c>
      <c r="O48" s="7">
        <f t="shared" si="13"/>
        <v>939</v>
      </c>
      <c r="P48" s="21">
        <f t="shared" si="13"/>
        <v>1</v>
      </c>
      <c r="Q48" s="52">
        <f t="shared" si="13"/>
        <v>14</v>
      </c>
      <c r="R48" s="21">
        <f t="shared" si="13"/>
        <v>1</v>
      </c>
      <c r="S48" s="4">
        <f>M48+O48+Q48</f>
        <v>2138</v>
      </c>
      <c r="T48" s="18">
        <f>SUM(T46:T47)</f>
        <v>1</v>
      </c>
    </row>
    <row r="49" spans="1:20" ht="12.75" customHeight="1" x14ac:dyDescent="0.2">
      <c r="A49" s="10" t="s">
        <v>37</v>
      </c>
      <c r="B49" s="4">
        <f>(CBM!B49+EHS!B49+LAS!B49+PAA!B49+VCAA!B49)</f>
        <v>473</v>
      </c>
      <c r="C49" s="15">
        <f>B49/B50</f>
        <v>0.59722222222222221</v>
      </c>
      <c r="D49" s="4">
        <f>(CBM!D49+EHS!D49+LAS!D49+PAA!D49+VCAA!D49)</f>
        <v>281</v>
      </c>
      <c r="E49" s="15">
        <f>D49/D50</f>
        <v>0.42128935532233885</v>
      </c>
      <c r="F49" s="4">
        <f>(CBM!F49+EHS!F49+LAS!F49+PAA!F49+VCAA!F49)</f>
        <v>35</v>
      </c>
      <c r="G49" s="15">
        <f>F49/F50</f>
        <v>1</v>
      </c>
      <c r="H49" s="4">
        <f>B49+D49+F49</f>
        <v>789</v>
      </c>
      <c r="I49" s="16">
        <f>H49/H50</f>
        <v>0.5281124497991968</v>
      </c>
      <c r="L49" s="33" t="s">
        <v>28</v>
      </c>
      <c r="M49" s="34"/>
      <c r="N49" s="34"/>
      <c r="O49" s="34"/>
      <c r="P49" s="34"/>
      <c r="Q49" s="35"/>
      <c r="R49" s="34"/>
      <c r="S49" s="34"/>
      <c r="T49" s="38"/>
    </row>
    <row r="50" spans="1:20" x14ac:dyDescent="0.2">
      <c r="A50" s="11" t="s">
        <v>7</v>
      </c>
      <c r="B50" s="7">
        <f t="shared" ref="B50:G50" si="14">SUM(B48:B49)</f>
        <v>792</v>
      </c>
      <c r="C50" s="21">
        <f t="shared" si="14"/>
        <v>1</v>
      </c>
      <c r="D50" s="7">
        <f t="shared" si="14"/>
        <v>667</v>
      </c>
      <c r="E50" s="21">
        <f t="shared" si="14"/>
        <v>1</v>
      </c>
      <c r="F50" s="7">
        <f t="shared" si="14"/>
        <v>35</v>
      </c>
      <c r="G50" s="21">
        <f t="shared" si="14"/>
        <v>1</v>
      </c>
      <c r="H50" s="4">
        <f>B50+D50+F50</f>
        <v>1494</v>
      </c>
      <c r="I50" s="18">
        <f>SUM(I48:I49)</f>
        <v>1</v>
      </c>
      <c r="L50" s="53" t="s">
        <v>27</v>
      </c>
      <c r="M50" s="92">
        <v>818.4</v>
      </c>
      <c r="N50" s="93"/>
      <c r="O50" s="94">
        <v>714.5</v>
      </c>
      <c r="P50" s="95"/>
      <c r="Q50" s="92">
        <v>11.3</v>
      </c>
      <c r="R50" s="93"/>
      <c r="S50" s="94">
        <v>1544.2</v>
      </c>
      <c r="T50" s="96"/>
    </row>
    <row r="51" spans="1:20" x14ac:dyDescent="0.2">
      <c r="A51" s="33" t="s">
        <v>28</v>
      </c>
      <c r="B51" s="34"/>
      <c r="C51" s="34"/>
      <c r="D51" s="34"/>
      <c r="E51" s="34"/>
      <c r="F51" s="35"/>
      <c r="G51" s="34"/>
      <c r="H51" s="34"/>
      <c r="I51" s="38"/>
      <c r="L51" s="29" t="s">
        <v>48</v>
      </c>
      <c r="M51" s="30"/>
      <c r="N51" s="30"/>
      <c r="O51" s="30"/>
      <c r="P51" s="30"/>
      <c r="Q51" s="31"/>
      <c r="R51" s="30"/>
      <c r="S51" s="30"/>
      <c r="T51" s="32"/>
    </row>
    <row r="52" spans="1:20" x14ac:dyDescent="0.2">
      <c r="A52" s="47" t="s">
        <v>27</v>
      </c>
      <c r="B52" s="97">
        <v>560.5</v>
      </c>
      <c r="C52" s="98"/>
      <c r="D52" s="84">
        <v>531.5</v>
      </c>
      <c r="E52" s="99"/>
      <c r="F52" s="100">
        <v>14.2</v>
      </c>
      <c r="G52" s="101"/>
      <c r="H52" s="102">
        <v>1106.2</v>
      </c>
      <c r="I52" s="103"/>
      <c r="L52" s="41" t="s">
        <v>49</v>
      </c>
      <c r="M52" s="4">
        <v>1145</v>
      </c>
      <c r="N52" s="20">
        <f>M52/M54</f>
        <v>0.96624472573839659</v>
      </c>
      <c r="O52" s="5">
        <v>853</v>
      </c>
      <c r="P52" s="20">
        <f>O52/O54</f>
        <v>0.90841320553780613</v>
      </c>
      <c r="Q52" s="5">
        <v>14</v>
      </c>
      <c r="R52" s="20">
        <f>Q52/Q54</f>
        <v>1</v>
      </c>
      <c r="S52" s="4">
        <f>M52+O52+Q52</f>
        <v>2012</v>
      </c>
      <c r="T52" s="14">
        <f>S52/S54</f>
        <v>0.94106641721234796</v>
      </c>
    </row>
    <row r="53" spans="1:20" x14ac:dyDescent="0.2">
      <c r="A53" s="29" t="s">
        <v>48</v>
      </c>
      <c r="B53" s="30"/>
      <c r="C53" s="30"/>
      <c r="D53" s="30"/>
      <c r="E53" s="30"/>
      <c r="F53" s="31"/>
      <c r="G53" s="30"/>
      <c r="H53" s="30"/>
      <c r="I53" s="32"/>
      <c r="L53" s="42" t="s">
        <v>50</v>
      </c>
      <c r="M53" s="6">
        <v>40</v>
      </c>
      <c r="N53" s="15">
        <f>M53/M54</f>
        <v>3.3755274261603373E-2</v>
      </c>
      <c r="O53" s="6">
        <v>86</v>
      </c>
      <c r="P53" s="15">
        <f>O53/O54</f>
        <v>9.1586794462193824E-2</v>
      </c>
      <c r="Q53" s="1">
        <v>0</v>
      </c>
      <c r="R53" s="15">
        <f>Q53/Q54</f>
        <v>0</v>
      </c>
      <c r="S53" s="4">
        <f>M53+O53+Q53</f>
        <v>126</v>
      </c>
      <c r="T53" s="16">
        <f>S53/S54</f>
        <v>5.8933582787652011E-2</v>
      </c>
    </row>
    <row r="54" spans="1:20" ht="13.5" thickBot="1" x14ac:dyDescent="0.25">
      <c r="A54" s="41" t="s">
        <v>49</v>
      </c>
      <c r="B54" s="4">
        <f>(CBM!B54+EHS!B54+LAS!B54+PAA!B54+VCAA!B54)</f>
        <v>773</v>
      </c>
      <c r="C54" s="20">
        <f>B54/B56</f>
        <v>0.97601010101010099</v>
      </c>
      <c r="D54" s="4">
        <f>(CBM!D54+EHS!D54+LAS!D54+PAA!D54+VCAA!D54)</f>
        <v>604</v>
      </c>
      <c r="E54" s="20">
        <f>D54/D56</f>
        <v>0.90554722638680663</v>
      </c>
      <c r="F54" s="4">
        <f>(CBM!F54+EHS!F54+LAS!F54+PAA!F54+VCAA!F54)</f>
        <v>35</v>
      </c>
      <c r="G54" s="20">
        <f>F54/F56</f>
        <v>1</v>
      </c>
      <c r="H54" s="4">
        <f>B54+D54+F54</f>
        <v>1412</v>
      </c>
      <c r="I54" s="14">
        <f>H54/H56</f>
        <v>0.94511378848728245</v>
      </c>
      <c r="L54" s="43" t="s">
        <v>7</v>
      </c>
      <c r="M54" s="44">
        <f t="shared" ref="M54:R54" si="15">SUM(M52:M53)</f>
        <v>1185</v>
      </c>
      <c r="N54" s="45">
        <f t="shared" si="15"/>
        <v>1</v>
      </c>
      <c r="O54" s="44">
        <f t="shared" si="15"/>
        <v>939</v>
      </c>
      <c r="P54" s="45">
        <f t="shared" si="15"/>
        <v>1</v>
      </c>
      <c r="Q54" s="44">
        <f t="shared" si="15"/>
        <v>14</v>
      </c>
      <c r="R54" s="45">
        <f t="shared" si="15"/>
        <v>1</v>
      </c>
      <c r="S54" s="44">
        <f>M54+O54+Q54</f>
        <v>2138</v>
      </c>
      <c r="T54" s="46">
        <f>SUM(T52:T53)</f>
        <v>1</v>
      </c>
    </row>
    <row r="55" spans="1:20" ht="13.5" customHeight="1" thickTop="1" x14ac:dyDescent="0.2">
      <c r="A55" s="42" t="s">
        <v>50</v>
      </c>
      <c r="B55" s="4">
        <f>(CBM!B55+EHS!B55+LAS!B55+PAA!B55+VCAA!B55)</f>
        <v>19</v>
      </c>
      <c r="C55" s="15">
        <f>B55/B56</f>
        <v>2.3989898989898988E-2</v>
      </c>
      <c r="D55" s="4">
        <f>(CBM!D55+EHS!D55+LAS!D55+PAA!D55+VCAA!D55)</f>
        <v>63</v>
      </c>
      <c r="E55" s="15">
        <f>D55/D56</f>
        <v>9.4452773613193403E-2</v>
      </c>
      <c r="F55" s="4">
        <f>(CBM!F55+EHS!F55+LAS!F55+PAA!F55+VCAA!F55)</f>
        <v>0</v>
      </c>
      <c r="G55" s="15">
        <f>F55/F56</f>
        <v>0</v>
      </c>
      <c r="H55" s="4">
        <f>B55+D55+F55</f>
        <v>82</v>
      </c>
      <c r="I55" s="16">
        <f>H55/H56</f>
        <v>5.4886211512717539E-2</v>
      </c>
      <c r="L55" s="90" t="s">
        <v>57</v>
      </c>
      <c r="M55" s="90"/>
      <c r="N55" s="90"/>
      <c r="O55" s="90"/>
      <c r="P55" s="90"/>
      <c r="Q55" s="90"/>
      <c r="R55" s="90"/>
      <c r="S55" s="90"/>
      <c r="T55" s="90"/>
    </row>
    <row r="56" spans="1:20" ht="13.5" customHeight="1" thickBot="1" x14ac:dyDescent="0.25">
      <c r="A56" s="43" t="s">
        <v>7</v>
      </c>
      <c r="B56" s="44">
        <f t="shared" ref="B56:G56" si="16">SUM(B54:B55)</f>
        <v>792</v>
      </c>
      <c r="C56" s="45">
        <f t="shared" si="16"/>
        <v>1</v>
      </c>
      <c r="D56" s="44">
        <f t="shared" si="16"/>
        <v>667</v>
      </c>
      <c r="E56" s="45">
        <f t="shared" si="16"/>
        <v>1</v>
      </c>
      <c r="F56" s="44">
        <f t="shared" si="16"/>
        <v>35</v>
      </c>
      <c r="G56" s="45">
        <f t="shared" si="16"/>
        <v>1</v>
      </c>
      <c r="H56" s="44">
        <f>B56+D56+F56</f>
        <v>1494</v>
      </c>
      <c r="I56" s="46">
        <f>SUM(I54:I55)</f>
        <v>1</v>
      </c>
      <c r="L56" s="90" t="s">
        <v>58</v>
      </c>
      <c r="M56" s="91"/>
      <c r="N56" s="91"/>
      <c r="O56" s="91"/>
      <c r="P56" s="91"/>
      <c r="Q56" s="91"/>
      <c r="R56" s="91"/>
      <c r="S56" s="91"/>
      <c r="T56" s="91"/>
    </row>
    <row r="57" spans="1:20" ht="13.5" thickTop="1" x14ac:dyDescent="0.2">
      <c r="A57" s="57"/>
      <c r="B57" s="58"/>
      <c r="C57" s="59"/>
      <c r="D57" s="58"/>
      <c r="E57" s="59"/>
      <c r="F57" s="58"/>
      <c r="G57" s="59"/>
      <c r="H57" s="58"/>
      <c r="I57" s="60"/>
      <c r="Q57"/>
    </row>
    <row r="58" spans="1:20" ht="15" customHeight="1" x14ac:dyDescent="0.2">
      <c r="A58" s="61" t="s">
        <v>61</v>
      </c>
      <c r="B58" s="61"/>
      <c r="C58" s="61"/>
      <c r="D58" s="61"/>
      <c r="E58" s="61"/>
      <c r="F58" s="62"/>
      <c r="G58" s="61"/>
      <c r="H58" s="61"/>
      <c r="I58" s="61"/>
      <c r="Q58"/>
    </row>
    <row r="59" spans="1:20" ht="49.5" customHeight="1" x14ac:dyDescent="0.2">
      <c r="A59" s="71" t="s">
        <v>63</v>
      </c>
      <c r="B59" s="71"/>
      <c r="C59" s="71"/>
      <c r="D59" s="71"/>
      <c r="E59" s="71"/>
      <c r="F59" s="71"/>
      <c r="G59" s="71"/>
      <c r="H59" s="71"/>
      <c r="I59" s="71"/>
      <c r="Q59"/>
    </row>
    <row r="60" spans="1:20" ht="37.5" customHeight="1" x14ac:dyDescent="0.2">
      <c r="A60" s="63" t="s">
        <v>62</v>
      </c>
      <c r="B60" s="63"/>
      <c r="C60" s="63"/>
      <c r="D60" s="63"/>
      <c r="E60" s="63"/>
      <c r="F60" s="63"/>
      <c r="G60" s="63"/>
      <c r="H60" s="63"/>
      <c r="I60" s="63"/>
      <c r="Q60"/>
    </row>
    <row r="61" spans="1:20" ht="16.149999999999999" customHeight="1" x14ac:dyDescent="0.2">
      <c r="A61" s="72" t="s">
        <v>30</v>
      </c>
      <c r="B61" s="72"/>
      <c r="C61" s="72"/>
      <c r="D61" s="72"/>
      <c r="E61" s="72"/>
      <c r="F61" s="72"/>
      <c r="G61" s="72"/>
      <c r="H61" s="72"/>
      <c r="I61" s="72"/>
      <c r="Q61"/>
    </row>
    <row r="62" spans="1:20" x14ac:dyDescent="0.2">
      <c r="G62" s="64"/>
      <c r="H62" s="65"/>
      <c r="I62" s="65"/>
      <c r="R62" s="65"/>
      <c r="S62" s="65"/>
      <c r="T62" s="65"/>
    </row>
  </sheetData>
  <mergeCells count="44">
    <mergeCell ref="A59:I59"/>
    <mergeCell ref="A61:I61"/>
    <mergeCell ref="L56:T56"/>
    <mergeCell ref="R62:T62"/>
    <mergeCell ref="M50:N50"/>
    <mergeCell ref="O50:P50"/>
    <mergeCell ref="Q50:R50"/>
    <mergeCell ref="S50:T50"/>
    <mergeCell ref="L55:T55"/>
    <mergeCell ref="A60:I60"/>
    <mergeCell ref="G62:I62"/>
    <mergeCell ref="B52:C52"/>
    <mergeCell ref="D52:E52"/>
    <mergeCell ref="F52:G52"/>
    <mergeCell ref="H52:I52"/>
    <mergeCell ref="M34:N34"/>
    <mergeCell ref="O34:P34"/>
    <mergeCell ref="Q34:R34"/>
    <mergeCell ref="S34:T34"/>
    <mergeCell ref="M35:N35"/>
    <mergeCell ref="O35:P35"/>
    <mergeCell ref="Q35:R35"/>
    <mergeCell ref="S35:T35"/>
    <mergeCell ref="L1:T1"/>
    <mergeCell ref="L2:T2"/>
    <mergeCell ref="M4:N4"/>
    <mergeCell ref="O4:P4"/>
    <mergeCell ref="Q4:R4"/>
    <mergeCell ref="S4:T4"/>
    <mergeCell ref="A2:I2"/>
    <mergeCell ref="A3:I3"/>
    <mergeCell ref="A4:I4"/>
    <mergeCell ref="B6:C6"/>
    <mergeCell ref="D6:E6"/>
    <mergeCell ref="F6:G6"/>
    <mergeCell ref="H6:I6"/>
    <mergeCell ref="B36:C36"/>
    <mergeCell ref="D36:E36"/>
    <mergeCell ref="F36:G36"/>
    <mergeCell ref="H36:I36"/>
    <mergeCell ref="B37:C37"/>
    <mergeCell ref="D37:E37"/>
    <mergeCell ref="F37:G37"/>
    <mergeCell ref="H37:I37"/>
  </mergeCells>
  <printOptions horizontalCentered="1"/>
  <pageMargins left="0.7" right="0.7" top="0.75" bottom="0.75" header="0.3" footer="0.3"/>
  <pageSetup scale="85" orientation="portrait" r:id="rId1"/>
  <ignoredErrors>
    <ignoredError sqref="D9:I35 D38:I51 E36 E37 D53:I56 E52 G36 G37 G52 I36 I37 I5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CBM</vt:lpstr>
      <vt:lpstr>EHS</vt:lpstr>
      <vt:lpstr>LAS</vt:lpstr>
      <vt:lpstr>PAA</vt:lpstr>
      <vt:lpstr>VCAA</vt:lpstr>
      <vt:lpstr>Total</vt:lpstr>
      <vt:lpstr>CBM!Print_Area</vt:lpstr>
      <vt:lpstr>EHS!Print_Area</vt:lpstr>
      <vt:lpstr>LAS!Print_Area</vt:lpstr>
      <vt:lpstr>PAA!Print_Area</vt:lpstr>
      <vt:lpstr>Total!Print_Area</vt:lpstr>
      <vt:lpstr>VCAA!Print_Area</vt:lpstr>
    </vt:vector>
  </TitlesOfParts>
  <Company>University of Illinois @ Springfield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LGRAN1</dc:creator>
  <cp:lastModifiedBy>Jones, Robert J</cp:lastModifiedBy>
  <cp:lastPrinted>2020-11-11T19:07:27Z</cp:lastPrinted>
  <dcterms:created xsi:type="dcterms:W3CDTF">2004-11-16T17:58:32Z</dcterms:created>
  <dcterms:modified xsi:type="dcterms:W3CDTF">2021-06-14T17:33:41Z</dcterms:modified>
</cp:coreProperties>
</file>