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IR Web Data Book\Students\Student Profile by College\"/>
    </mc:Choice>
  </mc:AlternateContent>
  <bookViews>
    <workbookView xWindow="-120" yWindow="-120" windowWidth="29040" windowHeight="15840" activeTab="5"/>
  </bookViews>
  <sheets>
    <sheet name="CBM" sheetId="6" r:id="rId1"/>
    <sheet name="HST" sheetId="7" r:id="rId2"/>
    <sheet name="LASS" sheetId="8" r:id="rId3"/>
    <sheet name="PAE" sheetId="11" r:id="rId4"/>
    <sheet name="VCAA" sheetId="10" r:id="rId5"/>
    <sheet name="Total" sheetId="12" r:id="rId6"/>
  </sheets>
  <definedNames>
    <definedName name="_xlnm.Print_Area" localSheetId="0">CBM!$A$2:$I$61</definedName>
    <definedName name="_xlnm.Print_Area" localSheetId="1">HST!$A$2:$I$61</definedName>
    <definedName name="_xlnm.Print_Area" localSheetId="2">LASS!$A$2:$I$61</definedName>
    <definedName name="_xlnm.Print_Area" localSheetId="3">PAE!$A$2:$I$61</definedName>
    <definedName name="_xlnm.Print_Area" localSheetId="5">Total!$A$2:$I$61</definedName>
    <definedName name="_xlnm.Print_Area" localSheetId="4">VCAA!$A$2:$I$61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10" l="1"/>
  <c r="H54" i="10"/>
  <c r="H49" i="10"/>
  <c r="H48" i="10"/>
  <c r="H45" i="10"/>
  <c r="H44" i="10"/>
  <c r="H41" i="10"/>
  <c r="H40" i="10"/>
  <c r="H39" i="10"/>
  <c r="H33" i="10"/>
  <c r="H32" i="10"/>
  <c r="H31" i="10"/>
  <c r="H30" i="10"/>
  <c r="H29" i="10"/>
  <c r="H28" i="10"/>
  <c r="H27" i="10"/>
  <c r="H26" i="10"/>
  <c r="H25" i="10"/>
  <c r="H24" i="10"/>
  <c r="H21" i="10"/>
  <c r="H20" i="10"/>
  <c r="H19" i="10"/>
  <c r="H18" i="10"/>
  <c r="H17" i="10"/>
  <c r="H16" i="10"/>
  <c r="H15" i="10"/>
  <c r="H14" i="10"/>
  <c r="H13" i="10"/>
  <c r="H10" i="10"/>
  <c r="H9" i="10"/>
  <c r="H55" i="8"/>
  <c r="H54" i="8"/>
  <c r="H49" i="8"/>
  <c r="H48" i="8"/>
  <c r="H45" i="8"/>
  <c r="H44" i="8"/>
  <c r="H41" i="8"/>
  <c r="H40" i="8"/>
  <c r="H39" i="8"/>
  <c r="H33" i="8"/>
  <c r="H32" i="8"/>
  <c r="H31" i="8"/>
  <c r="H30" i="8"/>
  <c r="H29" i="8"/>
  <c r="H28" i="8"/>
  <c r="H27" i="8"/>
  <c r="H26" i="8"/>
  <c r="H25" i="8"/>
  <c r="H24" i="8"/>
  <c r="H21" i="8"/>
  <c r="H20" i="8"/>
  <c r="H19" i="8"/>
  <c r="H18" i="8"/>
  <c r="H17" i="8"/>
  <c r="H16" i="8"/>
  <c r="H15" i="8"/>
  <c r="H14" i="8"/>
  <c r="H13" i="8"/>
  <c r="H10" i="8"/>
  <c r="H9" i="8"/>
  <c r="H55" i="7"/>
  <c r="H54" i="7"/>
  <c r="H49" i="7"/>
  <c r="H48" i="7"/>
  <c r="H45" i="7"/>
  <c r="H44" i="7"/>
  <c r="H41" i="7"/>
  <c r="H40" i="7"/>
  <c r="H39" i="7"/>
  <c r="H33" i="7"/>
  <c r="H32" i="7"/>
  <c r="H31" i="7"/>
  <c r="H30" i="7"/>
  <c r="H29" i="7"/>
  <c r="H28" i="7"/>
  <c r="H27" i="7"/>
  <c r="H26" i="7"/>
  <c r="H25" i="7"/>
  <c r="H24" i="7"/>
  <c r="H21" i="7"/>
  <c r="H20" i="7"/>
  <c r="H19" i="7"/>
  <c r="H18" i="7"/>
  <c r="H17" i="7"/>
  <c r="H16" i="7"/>
  <c r="H15" i="7"/>
  <c r="H14" i="7"/>
  <c r="H13" i="7"/>
  <c r="H10" i="7"/>
  <c r="H9" i="7"/>
  <c r="B9" i="12" l="1"/>
  <c r="F55" i="12" l="1"/>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c r="F56" i="6"/>
  <c r="F50" i="6"/>
  <c r="F46" i="6"/>
  <c r="F42" i="6"/>
  <c r="F34" i="6"/>
  <c r="F22" i="6"/>
  <c r="F11" i="6"/>
  <c r="H55" i="6" l="1"/>
  <c r="H54" i="6"/>
  <c r="H49" i="6"/>
  <c r="H48" i="6"/>
  <c r="H45" i="6"/>
  <c r="H44" i="6"/>
  <c r="H41" i="6"/>
  <c r="H40" i="6"/>
  <c r="H39" i="6"/>
  <c r="H33" i="6"/>
  <c r="H32" i="6"/>
  <c r="H31" i="6"/>
  <c r="H30" i="6"/>
  <c r="H29" i="6"/>
  <c r="H28" i="6"/>
  <c r="H27" i="6"/>
  <c r="H26" i="6"/>
  <c r="H25" i="6"/>
  <c r="H24" i="6"/>
  <c r="H21" i="6"/>
  <c r="H20" i="6"/>
  <c r="H19" i="6"/>
  <c r="H18" i="6"/>
  <c r="H17" i="6"/>
  <c r="H16" i="6"/>
  <c r="H15" i="6"/>
  <c r="H14" i="6"/>
  <c r="H13" i="6"/>
  <c r="H10" i="6"/>
  <c r="H9" i="6"/>
  <c r="P56" i="12" l="1"/>
  <c r="Q55" i="12" s="1"/>
  <c r="N56" i="12"/>
  <c r="L56" i="12"/>
  <c r="M55" i="12" s="1"/>
  <c r="R55" i="12"/>
  <c r="O55" i="12"/>
  <c r="R54" i="12"/>
  <c r="Q54" i="12"/>
  <c r="O54" i="12"/>
  <c r="P50" i="12"/>
  <c r="Q49" i="12" s="1"/>
  <c r="N50" i="12"/>
  <c r="O48" i="12" s="1"/>
  <c r="L50" i="12"/>
  <c r="M49" i="12" s="1"/>
  <c r="R49" i="12"/>
  <c r="R48" i="12"/>
  <c r="P46" i="12"/>
  <c r="Q45" i="12" s="1"/>
  <c r="N46" i="12"/>
  <c r="O44" i="12" s="1"/>
  <c r="L46" i="12"/>
  <c r="M44" i="12" s="1"/>
  <c r="R45" i="12"/>
  <c r="R44" i="12"/>
  <c r="P42" i="12"/>
  <c r="N42" i="12"/>
  <c r="L42" i="12"/>
  <c r="R41" i="12"/>
  <c r="Q41" i="12"/>
  <c r="O41" i="12"/>
  <c r="M41" i="12"/>
  <c r="R40" i="12"/>
  <c r="Q40" i="12"/>
  <c r="O40" i="12"/>
  <c r="M40" i="12"/>
  <c r="R39" i="12"/>
  <c r="Q39" i="12"/>
  <c r="Q42" i="12" s="1"/>
  <c r="O39" i="12"/>
  <c r="O42" i="12" s="1"/>
  <c r="M39" i="12"/>
  <c r="P34" i="12"/>
  <c r="Q32" i="12" s="1"/>
  <c r="N34" i="12"/>
  <c r="O32" i="12" s="1"/>
  <c r="L34" i="12"/>
  <c r="R33" i="12"/>
  <c r="R32" i="12"/>
  <c r="R31" i="12"/>
  <c r="R30" i="12"/>
  <c r="R29" i="12"/>
  <c r="Q29" i="12"/>
  <c r="O29" i="12"/>
  <c r="R28" i="12"/>
  <c r="R27" i="12"/>
  <c r="R26" i="12"/>
  <c r="R25" i="12"/>
  <c r="Q25" i="12"/>
  <c r="R24" i="12"/>
  <c r="P22" i="12"/>
  <c r="Q18" i="12" s="1"/>
  <c r="N22" i="12"/>
  <c r="O20" i="12" s="1"/>
  <c r="L22" i="12"/>
  <c r="M21" i="12" s="1"/>
  <c r="R21" i="12"/>
  <c r="R20" i="12"/>
  <c r="R19" i="12"/>
  <c r="R18" i="12"/>
  <c r="R17" i="12"/>
  <c r="R16" i="12"/>
  <c r="R15" i="12"/>
  <c r="R14" i="12"/>
  <c r="R13" i="12"/>
  <c r="P11" i="12"/>
  <c r="Q9" i="12" s="1"/>
  <c r="N11" i="12"/>
  <c r="O9" i="12" s="1"/>
  <c r="L11" i="12"/>
  <c r="M9" i="12" s="1"/>
  <c r="R10" i="12"/>
  <c r="R9" i="12"/>
  <c r="M10" i="12" l="1"/>
  <c r="O10" i="12"/>
  <c r="Q10" i="12"/>
  <c r="M42" i="12"/>
  <c r="M14" i="12"/>
  <c r="Q21" i="12"/>
  <c r="O27" i="12"/>
  <c r="Q13" i="12"/>
  <c r="Q19" i="12"/>
  <c r="O24" i="12"/>
  <c r="O31" i="12"/>
  <c r="O33" i="12"/>
  <c r="O45" i="12"/>
  <c r="O46" i="12" s="1"/>
  <c r="O49" i="12"/>
  <c r="O50" i="12" s="1"/>
  <c r="O11" i="12"/>
  <c r="O26" i="12"/>
  <c r="O28" i="12"/>
  <c r="M54" i="12"/>
  <c r="M56" i="12" s="1"/>
  <c r="Q11" i="12"/>
  <c r="Q14" i="12"/>
  <c r="O25" i="12"/>
  <c r="O30" i="12"/>
  <c r="Q44" i="12"/>
  <c r="Q46" i="12" s="1"/>
  <c r="Q48" i="12"/>
  <c r="M16" i="12"/>
  <c r="R46" i="12"/>
  <c r="S44" i="12" s="1"/>
  <c r="Q56" i="12"/>
  <c r="Q16" i="12"/>
  <c r="M19" i="12"/>
  <c r="M48" i="12"/>
  <c r="M50" i="12" s="1"/>
  <c r="Q33" i="12"/>
  <c r="M45" i="12"/>
  <c r="M46" i="12" s="1"/>
  <c r="M15" i="12"/>
  <c r="Q27" i="12"/>
  <c r="M18" i="12"/>
  <c r="R34" i="12"/>
  <c r="S33" i="12" s="1"/>
  <c r="R56" i="12"/>
  <c r="S54" i="12" s="1"/>
  <c r="M17" i="12"/>
  <c r="M11" i="12"/>
  <c r="Q17" i="12"/>
  <c r="M20" i="12"/>
  <c r="Q20" i="12"/>
  <c r="Q50" i="12"/>
  <c r="Q15" i="12"/>
  <c r="M13" i="12"/>
  <c r="O21" i="12"/>
  <c r="Q31" i="12"/>
  <c r="O56" i="12"/>
  <c r="M25" i="12"/>
  <c r="M27" i="12"/>
  <c r="M29" i="12"/>
  <c r="M31" i="12"/>
  <c r="M33" i="12"/>
  <c r="R11" i="12"/>
  <c r="S9" i="12" s="1"/>
  <c r="O13" i="12"/>
  <c r="R22" i="12"/>
  <c r="S16" i="12" s="1"/>
  <c r="O14" i="12"/>
  <c r="O15" i="12"/>
  <c r="O16" i="12"/>
  <c r="O17" i="12"/>
  <c r="O18" i="12"/>
  <c r="O19" i="12"/>
  <c r="Q24" i="12"/>
  <c r="Q26" i="12"/>
  <c r="Q28" i="12"/>
  <c r="Q30" i="12"/>
  <c r="R50" i="12"/>
  <c r="S48" i="12" s="1"/>
  <c r="S55" i="12"/>
  <c r="M24" i="12"/>
  <c r="M26" i="12"/>
  <c r="M28" i="12"/>
  <c r="M30" i="12"/>
  <c r="M32" i="12"/>
  <c r="M34" i="12"/>
  <c r="S20" i="12"/>
  <c r="S14" i="12"/>
  <c r="S15" i="12"/>
  <c r="S17" i="12"/>
  <c r="S19" i="12"/>
  <c r="R42" i="12"/>
  <c r="S39" i="12" s="1"/>
  <c r="S21" i="12" l="1"/>
  <c r="S10" i="12"/>
  <c r="S18" i="12"/>
  <c r="O34" i="12"/>
  <c r="S29" i="12"/>
  <c r="S11" i="12"/>
  <c r="S30" i="12"/>
  <c r="S32" i="12"/>
  <c r="S24" i="12"/>
  <c r="S45" i="12"/>
  <c r="S46" i="12" s="1"/>
  <c r="S49" i="12"/>
  <c r="S50" i="12" s="1"/>
  <c r="S31" i="12"/>
  <c r="Q22" i="12"/>
  <c r="S27" i="12"/>
  <c r="S25" i="12"/>
  <c r="S26" i="12"/>
  <c r="S28" i="12"/>
  <c r="S13" i="12"/>
  <c r="M22" i="12"/>
  <c r="S40" i="12"/>
  <c r="S56" i="12"/>
  <c r="Q34" i="12"/>
  <c r="O22" i="12"/>
  <c r="S41" i="12"/>
  <c r="S22" i="12" l="1"/>
  <c r="S42" i="12"/>
  <c r="S34" i="12"/>
  <c r="D55" i="12"/>
  <c r="D54" i="12"/>
  <c r="D49" i="12"/>
  <c r="D48" i="12"/>
  <c r="D45" i="12"/>
  <c r="D44" i="12"/>
  <c r="D41" i="12"/>
  <c r="D40" i="12"/>
  <c r="D39"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4" i="12"/>
  <c r="B21" i="12"/>
  <c r="B20" i="12"/>
  <c r="B19" i="12"/>
  <c r="B18" i="12"/>
  <c r="B17" i="12"/>
  <c r="B16" i="12"/>
  <c r="B15" i="12"/>
  <c r="B14" i="12"/>
  <c r="B13" i="12"/>
  <c r="B10" i="12"/>
  <c r="H9" i="12" l="1"/>
  <c r="F56" i="12"/>
  <c r="G55" i="12" s="1"/>
  <c r="D56" i="12"/>
  <c r="E54" i="12" s="1"/>
  <c r="B56" i="12"/>
  <c r="C54" i="12" s="1"/>
  <c r="H55" i="12"/>
  <c r="H54" i="12"/>
  <c r="F50" i="12"/>
  <c r="G49" i="12" s="1"/>
  <c r="D50" i="12"/>
  <c r="E48" i="12" s="1"/>
  <c r="B50" i="12"/>
  <c r="C49" i="12" s="1"/>
  <c r="H49" i="12"/>
  <c r="H48" i="12"/>
  <c r="F46" i="12"/>
  <c r="G45" i="12" s="1"/>
  <c r="D46" i="12"/>
  <c r="E45" i="12" s="1"/>
  <c r="B46" i="12"/>
  <c r="C45" i="12" s="1"/>
  <c r="H45" i="12"/>
  <c r="H44" i="12"/>
  <c r="F42" i="12"/>
  <c r="G41" i="12" s="1"/>
  <c r="D42" i="12"/>
  <c r="E40" i="12" s="1"/>
  <c r="B42" i="12"/>
  <c r="C41"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10" i="12" s="1"/>
  <c r="H10" i="12"/>
  <c r="F56" i="11"/>
  <c r="G55" i="11" s="1"/>
  <c r="D56" i="11"/>
  <c r="E55" i="11" s="1"/>
  <c r="B56" i="11"/>
  <c r="C55" i="11" s="1"/>
  <c r="H55" i="11"/>
  <c r="H54" i="11"/>
  <c r="F50" i="11"/>
  <c r="G49" i="11" s="1"/>
  <c r="D50" i="11"/>
  <c r="E49" i="11" s="1"/>
  <c r="B50" i="11"/>
  <c r="C49" i="11" s="1"/>
  <c r="H49" i="11"/>
  <c r="H48" i="11"/>
  <c r="F46" i="11"/>
  <c r="G45" i="11" s="1"/>
  <c r="D46" i="11"/>
  <c r="E45" i="11" s="1"/>
  <c r="B46" i="11"/>
  <c r="H45" i="11"/>
  <c r="H44" i="11"/>
  <c r="F42" i="11"/>
  <c r="G41" i="11" s="1"/>
  <c r="D42" i="11"/>
  <c r="E40" i="11" s="1"/>
  <c r="B42" i="11"/>
  <c r="C40" i="11" s="1"/>
  <c r="H41" i="11"/>
  <c r="H40" i="11"/>
  <c r="H39" i="11"/>
  <c r="F34" i="11"/>
  <c r="G33" i="11" s="1"/>
  <c r="D34" i="11"/>
  <c r="E32" i="11" s="1"/>
  <c r="B34" i="11"/>
  <c r="C33" i="11" s="1"/>
  <c r="H33" i="11"/>
  <c r="H32" i="11"/>
  <c r="H31" i="11"/>
  <c r="H30" i="11"/>
  <c r="H29" i="11"/>
  <c r="H28" i="11"/>
  <c r="H27" i="11"/>
  <c r="H26" i="11"/>
  <c r="H25" i="11"/>
  <c r="H24" i="11"/>
  <c r="F22" i="11"/>
  <c r="D22" i="11"/>
  <c r="E21" i="11" s="1"/>
  <c r="B22" i="11"/>
  <c r="C20" i="11" s="1"/>
  <c r="H21" i="11"/>
  <c r="H20" i="11"/>
  <c r="H19" i="11"/>
  <c r="H18" i="11"/>
  <c r="H17" i="11"/>
  <c r="H16" i="11"/>
  <c r="H15" i="11"/>
  <c r="H14" i="11"/>
  <c r="H13" i="11"/>
  <c r="F11" i="11"/>
  <c r="G10" i="11" s="1"/>
  <c r="D11" i="11"/>
  <c r="E9" i="11" s="1"/>
  <c r="B11" i="11"/>
  <c r="C9" i="11" s="1"/>
  <c r="H10" i="11"/>
  <c r="H9" i="11"/>
  <c r="F56" i="10"/>
  <c r="G55" i="10" s="1"/>
  <c r="D56" i="10"/>
  <c r="E54" i="10" s="1"/>
  <c r="B56" i="10"/>
  <c r="F50" i="10"/>
  <c r="G49" i="10" s="1"/>
  <c r="D50" i="10"/>
  <c r="E48" i="10" s="1"/>
  <c r="B50" i="10"/>
  <c r="F46" i="10"/>
  <c r="G45" i="10" s="1"/>
  <c r="D46" i="10"/>
  <c r="E44" i="10" s="1"/>
  <c r="B46" i="10"/>
  <c r="F42" i="10"/>
  <c r="G41" i="10" s="1"/>
  <c r="D42" i="10"/>
  <c r="E40" i="10" s="1"/>
  <c r="B42" i="10"/>
  <c r="F34" i="10"/>
  <c r="G27" i="10" s="1"/>
  <c r="D34" i="10"/>
  <c r="E33" i="10" s="1"/>
  <c r="B34" i="10"/>
  <c r="F22" i="10"/>
  <c r="G14" i="10" s="1"/>
  <c r="D22" i="10"/>
  <c r="E21" i="10" s="1"/>
  <c r="B22" i="10"/>
  <c r="F11" i="10"/>
  <c r="G10" i="10" s="1"/>
  <c r="D11" i="10"/>
  <c r="E9" i="10" s="1"/>
  <c r="B11" i="10"/>
  <c r="F56" i="8"/>
  <c r="G55" i="8" s="1"/>
  <c r="D56" i="8"/>
  <c r="B56" i="8"/>
  <c r="C55" i="8" s="1"/>
  <c r="F50" i="8"/>
  <c r="G49" i="8" s="1"/>
  <c r="D50" i="8"/>
  <c r="B50" i="8"/>
  <c r="C49" i="8" s="1"/>
  <c r="F46" i="8"/>
  <c r="G45" i="8" s="1"/>
  <c r="D46" i="8"/>
  <c r="B46" i="8"/>
  <c r="C45" i="8" s="1"/>
  <c r="F42" i="8"/>
  <c r="G41" i="8" s="1"/>
  <c r="D42" i="8"/>
  <c r="B42" i="8"/>
  <c r="C41" i="8" s="1"/>
  <c r="F34" i="8"/>
  <c r="G33" i="8" s="1"/>
  <c r="D34" i="8"/>
  <c r="B34" i="8"/>
  <c r="C33" i="8" s="1"/>
  <c r="F22" i="8"/>
  <c r="G19" i="8" s="1"/>
  <c r="D22" i="8"/>
  <c r="B22" i="8"/>
  <c r="C18" i="8" s="1"/>
  <c r="F11" i="8"/>
  <c r="G10" i="8" s="1"/>
  <c r="D11" i="8"/>
  <c r="B11" i="8"/>
  <c r="C10" i="8" s="1"/>
  <c r="F56" i="7"/>
  <c r="G54" i="7" s="1"/>
  <c r="D56" i="7"/>
  <c r="B56" i="7"/>
  <c r="C55" i="7" s="1"/>
  <c r="F50" i="7"/>
  <c r="G49" i="7" s="1"/>
  <c r="D50" i="7"/>
  <c r="B50" i="7"/>
  <c r="C49" i="7" s="1"/>
  <c r="F46" i="7"/>
  <c r="G45" i="7" s="1"/>
  <c r="D46" i="7"/>
  <c r="B46" i="7"/>
  <c r="F42" i="7"/>
  <c r="G41" i="7" s="1"/>
  <c r="D42" i="7"/>
  <c r="B42" i="7"/>
  <c r="C41" i="7" s="1"/>
  <c r="F34" i="7"/>
  <c r="G33" i="7" s="1"/>
  <c r="D34" i="7"/>
  <c r="B34" i="7"/>
  <c r="C26" i="7" s="1"/>
  <c r="F22" i="7"/>
  <c r="G21" i="7" s="1"/>
  <c r="D22" i="7"/>
  <c r="B22" i="7"/>
  <c r="C21" i="7" s="1"/>
  <c r="F11" i="7"/>
  <c r="G10" i="7" s="1"/>
  <c r="D11" i="7"/>
  <c r="B11" i="7"/>
  <c r="C10" i="7" s="1"/>
  <c r="H56" i="10" l="1"/>
  <c r="I54" i="10" s="1"/>
  <c r="G40" i="10"/>
  <c r="C10" i="10"/>
  <c r="H11" i="10"/>
  <c r="I9" i="10" s="1"/>
  <c r="C49" i="10"/>
  <c r="H50" i="10"/>
  <c r="I48" i="10" s="1"/>
  <c r="C20" i="10"/>
  <c r="H22" i="10"/>
  <c r="I13" i="10" s="1"/>
  <c r="C45" i="10"/>
  <c r="H46" i="10"/>
  <c r="I44" i="10" s="1"/>
  <c r="C33" i="10"/>
  <c r="H34" i="10"/>
  <c r="I24" i="10" s="1"/>
  <c r="C41" i="10"/>
  <c r="H42" i="10"/>
  <c r="I40" i="10" s="1"/>
  <c r="E54" i="8"/>
  <c r="H56" i="8"/>
  <c r="I54" i="8" s="1"/>
  <c r="E48" i="8"/>
  <c r="H50" i="8"/>
  <c r="I48" i="8" s="1"/>
  <c r="E44" i="8"/>
  <c r="H46" i="8"/>
  <c r="I44" i="8" s="1"/>
  <c r="E40" i="8"/>
  <c r="H42" i="8"/>
  <c r="I40" i="8" s="1"/>
  <c r="E33" i="8"/>
  <c r="H34" i="8"/>
  <c r="I31" i="8" s="1"/>
  <c r="E21" i="8"/>
  <c r="H22" i="8"/>
  <c r="I21" i="8" s="1"/>
  <c r="E9" i="8"/>
  <c r="H11" i="8"/>
  <c r="I9" i="8" s="1"/>
  <c r="E55" i="7"/>
  <c r="H56" i="7"/>
  <c r="I55" i="7" s="1"/>
  <c r="E48" i="7"/>
  <c r="H50" i="7"/>
  <c r="I49" i="7" s="1"/>
  <c r="E44" i="7"/>
  <c r="H46" i="7"/>
  <c r="I45" i="7" s="1"/>
  <c r="E41" i="7"/>
  <c r="H42" i="7"/>
  <c r="I41" i="7" s="1"/>
  <c r="E32" i="7"/>
  <c r="H34" i="7"/>
  <c r="I27" i="7" s="1"/>
  <c r="E20" i="7"/>
  <c r="H22" i="7"/>
  <c r="I15" i="7" s="1"/>
  <c r="E10" i="7"/>
  <c r="H11" i="7"/>
  <c r="I10" i="7" s="1"/>
  <c r="G44" i="8"/>
  <c r="G46" i="8" s="1"/>
  <c r="G55" i="7"/>
  <c r="G48" i="8"/>
  <c r="G50" i="8" s="1"/>
  <c r="G44" i="10"/>
  <c r="G46" i="10" s="1"/>
  <c r="G28" i="7"/>
  <c r="G26" i="10"/>
  <c r="G30" i="10"/>
  <c r="G31" i="10"/>
  <c r="G30" i="7"/>
  <c r="G28" i="10"/>
  <c r="G26" i="7"/>
  <c r="G24" i="10"/>
  <c r="G32" i="10"/>
  <c r="G32" i="7"/>
  <c r="G25" i="10"/>
  <c r="G29" i="10"/>
  <c r="G33" i="10"/>
  <c r="G17" i="10"/>
  <c r="G18" i="7"/>
  <c r="G18" i="10"/>
  <c r="G20" i="7"/>
  <c r="G20" i="10"/>
  <c r="G16" i="10"/>
  <c r="G16" i="7"/>
  <c r="G19" i="10"/>
  <c r="G15" i="10"/>
  <c r="G9" i="7"/>
  <c r="G11" i="7" s="1"/>
  <c r="G44" i="11"/>
  <c r="G46" i="11" s="1"/>
  <c r="C41" i="11"/>
  <c r="C10" i="11"/>
  <c r="C11" i="11" s="1"/>
  <c r="C39" i="7"/>
  <c r="E41" i="11"/>
  <c r="G54" i="12"/>
  <c r="G56" i="12" s="1"/>
  <c r="E54" i="11"/>
  <c r="E56" i="11" s="1"/>
  <c r="G48" i="11"/>
  <c r="G50" i="11" s="1"/>
  <c r="G44" i="12"/>
  <c r="G46" i="12" s="1"/>
  <c r="E44" i="11"/>
  <c r="E46" i="11" s="1"/>
  <c r="G40" i="11"/>
  <c r="G9" i="11"/>
  <c r="G11" i="11" s="1"/>
  <c r="C13" i="10"/>
  <c r="C15" i="10"/>
  <c r="C14" i="10"/>
  <c r="C21" i="10"/>
  <c r="C18" i="10"/>
  <c r="E39" i="8"/>
  <c r="E17" i="8"/>
  <c r="C13" i="8"/>
  <c r="C21" i="8"/>
  <c r="C16" i="8"/>
  <c r="E49" i="12"/>
  <c r="E50" i="12" s="1"/>
  <c r="C55" i="12"/>
  <c r="C56" i="12" s="1"/>
  <c r="G39" i="12"/>
  <c r="G40" i="12"/>
  <c r="G48" i="12"/>
  <c r="G50" i="12" s="1"/>
  <c r="G9" i="12"/>
  <c r="G11" i="12" s="1"/>
  <c r="C40" i="12"/>
  <c r="E55" i="12"/>
  <c r="E56" i="12" s="1"/>
  <c r="C54" i="10"/>
  <c r="C55" i="10"/>
  <c r="E49" i="10"/>
  <c r="E50" i="10" s="1"/>
  <c r="C44" i="10"/>
  <c r="C19" i="10"/>
  <c r="G54" i="11"/>
  <c r="G56" i="11" s="1"/>
  <c r="C54" i="11"/>
  <c r="C56" i="11" s="1"/>
  <c r="E48" i="11"/>
  <c r="E50" i="11" s="1"/>
  <c r="C48" i="11"/>
  <c r="C50" i="11" s="1"/>
  <c r="H46" i="11"/>
  <c r="I45" i="11" s="1"/>
  <c r="E39" i="11"/>
  <c r="E41" i="12"/>
  <c r="E39" i="12"/>
  <c r="C39" i="11"/>
  <c r="E10" i="11"/>
  <c r="E11" i="11" s="1"/>
  <c r="C48" i="8"/>
  <c r="C50" i="8" s="1"/>
  <c r="C48" i="12"/>
  <c r="C50" i="12" s="1"/>
  <c r="C40" i="8"/>
  <c r="C26" i="8"/>
  <c r="C27" i="8"/>
  <c r="C24" i="8"/>
  <c r="C29" i="8"/>
  <c r="C25" i="8"/>
  <c r="E14" i="8"/>
  <c r="E18" i="8"/>
  <c r="E19" i="8"/>
  <c r="E16" i="8"/>
  <c r="E20" i="8"/>
  <c r="E15" i="8"/>
  <c r="E13" i="8"/>
  <c r="C19" i="8"/>
  <c r="C17" i="8"/>
  <c r="C14" i="8"/>
  <c r="C20" i="8"/>
  <c r="C15" i="8"/>
  <c r="E9" i="12"/>
  <c r="E11" i="12" s="1"/>
  <c r="E54" i="7"/>
  <c r="C44" i="12"/>
  <c r="C46" i="12" s="1"/>
  <c r="C39" i="12"/>
  <c r="E13" i="7"/>
  <c r="E15" i="7"/>
  <c r="G29" i="8"/>
  <c r="C44" i="11"/>
  <c r="E44" i="12"/>
  <c r="E46" i="12" s="1"/>
  <c r="G39" i="7"/>
  <c r="G14" i="8"/>
  <c r="G18" i="8"/>
  <c r="G20" i="8"/>
  <c r="G44" i="7"/>
  <c r="C48" i="7"/>
  <c r="C50" i="7" s="1"/>
  <c r="G24" i="8"/>
  <c r="C9" i="7"/>
  <c r="C11" i="7" s="1"/>
  <c r="C40" i="7"/>
  <c r="G48" i="7"/>
  <c r="G50" i="7" s="1"/>
  <c r="C54" i="7"/>
  <c r="C56" i="7" s="1"/>
  <c r="G27" i="8"/>
  <c r="G13" i="10"/>
  <c r="C16" i="10"/>
  <c r="G21" i="10"/>
  <c r="G39" i="11"/>
  <c r="H42" i="12"/>
  <c r="I41" i="12" s="1"/>
  <c r="G26" i="8"/>
  <c r="G16" i="8"/>
  <c r="G40" i="7"/>
  <c r="G21" i="8"/>
  <c r="G9" i="10"/>
  <c r="G11" i="10" s="1"/>
  <c r="H42" i="11"/>
  <c r="I41" i="11" s="1"/>
  <c r="C45" i="11"/>
  <c r="G13" i="8"/>
  <c r="G17" i="8"/>
  <c r="G25" i="8"/>
  <c r="G14" i="7"/>
  <c r="G24" i="7"/>
  <c r="G54" i="8"/>
  <c r="G56" i="8" s="1"/>
  <c r="C17" i="10"/>
  <c r="C48" i="10"/>
  <c r="E45" i="7"/>
  <c r="E49" i="7"/>
  <c r="G9" i="8"/>
  <c r="G11" i="8" s="1"/>
  <c r="G15" i="8"/>
  <c r="G28" i="8"/>
  <c r="E39" i="10"/>
  <c r="G48" i="10"/>
  <c r="G50" i="10" s="1"/>
  <c r="G54" i="10"/>
  <c r="G56" i="10" s="1"/>
  <c r="G26" i="11"/>
  <c r="G30" i="11"/>
  <c r="G24" i="11"/>
  <c r="G28" i="11"/>
  <c r="G32" i="11"/>
  <c r="C14" i="11"/>
  <c r="C18" i="11"/>
  <c r="C16" i="11"/>
  <c r="H11" i="11"/>
  <c r="I10" i="11" s="1"/>
  <c r="E55" i="10"/>
  <c r="E56" i="10" s="1"/>
  <c r="C26" i="10"/>
  <c r="C24" i="10"/>
  <c r="C30" i="10"/>
  <c r="C28" i="10"/>
  <c r="C32" i="10"/>
  <c r="C25" i="10"/>
  <c r="C27" i="10"/>
  <c r="C29" i="10"/>
  <c r="C31" i="10"/>
  <c r="E55" i="8"/>
  <c r="E30" i="8"/>
  <c r="E31" i="8"/>
  <c r="E32" i="8"/>
  <c r="C28" i="8"/>
  <c r="E10" i="8"/>
  <c r="E11" i="8" s="1"/>
  <c r="C44" i="7"/>
  <c r="C24" i="7"/>
  <c r="E45" i="10"/>
  <c r="E46" i="10" s="1"/>
  <c r="E41" i="10"/>
  <c r="C40" i="10"/>
  <c r="E24" i="10"/>
  <c r="E25" i="10"/>
  <c r="E26" i="10"/>
  <c r="E27" i="10"/>
  <c r="E28" i="10"/>
  <c r="E29" i="10"/>
  <c r="E30" i="10"/>
  <c r="E31" i="10"/>
  <c r="E32" i="10"/>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45" i="8"/>
  <c r="E46" i="8" s="1"/>
  <c r="C44" i="8"/>
  <c r="C46" i="8" s="1"/>
  <c r="E41" i="8"/>
  <c r="E24" i="8"/>
  <c r="E25" i="8"/>
  <c r="E26" i="8"/>
  <c r="E27" i="8"/>
  <c r="E28" i="8"/>
  <c r="E29" i="8"/>
  <c r="C30" i="8"/>
  <c r="C32" i="8"/>
  <c r="C31" i="8"/>
  <c r="C9" i="8"/>
  <c r="C11" i="8" s="1"/>
  <c r="C45" i="7"/>
  <c r="E39" i="7"/>
  <c r="E40" i="7"/>
  <c r="E25" i="7"/>
  <c r="E24" i="7"/>
  <c r="E27" i="7"/>
  <c r="E29" i="7"/>
  <c r="E31" i="7"/>
  <c r="E33" i="7"/>
  <c r="C30" i="7"/>
  <c r="C28" i="7"/>
  <c r="C32" i="7"/>
  <c r="E17" i="7"/>
  <c r="E19" i="7"/>
  <c r="E21" i="7"/>
  <c r="C14" i="7"/>
  <c r="C18" i="7"/>
  <c r="C16" i="7"/>
  <c r="C20" i="7"/>
  <c r="E9" i="7"/>
  <c r="E11" i="7" s="1"/>
  <c r="H56" i="11"/>
  <c r="I55" i="11" s="1"/>
  <c r="C54" i="8"/>
  <c r="C56" i="8" s="1"/>
  <c r="E25" i="12"/>
  <c r="E29" i="12"/>
  <c r="E27" i="12"/>
  <c r="E31" i="12"/>
  <c r="C24" i="12"/>
  <c r="C26" i="12"/>
  <c r="C28" i="12"/>
  <c r="C30" i="12"/>
  <c r="C32" i="12"/>
  <c r="E13" i="12"/>
  <c r="E17" i="12"/>
  <c r="E15" i="12"/>
  <c r="E19" i="12"/>
  <c r="C14" i="12"/>
  <c r="C16" i="12"/>
  <c r="C18" i="12"/>
  <c r="C20" i="12"/>
  <c r="G26" i="12"/>
  <c r="G40" i="8"/>
  <c r="G30" i="8"/>
  <c r="G31" i="8"/>
  <c r="G32" i="8"/>
  <c r="G30" i="12"/>
  <c r="G56" i="7"/>
  <c r="G46" i="7"/>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5" i="11" s="1"/>
  <c r="G14" i="11"/>
  <c r="G16" i="11"/>
  <c r="G18" i="11"/>
  <c r="G20" i="11"/>
  <c r="E20" i="11"/>
  <c r="E18" i="11"/>
  <c r="E16" i="11"/>
  <c r="E14" i="11"/>
  <c r="H34" i="11"/>
  <c r="I27" i="11" s="1"/>
  <c r="E24" i="11"/>
  <c r="C25" i="11"/>
  <c r="G25" i="11"/>
  <c r="E26" i="11"/>
  <c r="C27" i="11"/>
  <c r="G27" i="11"/>
  <c r="E28" i="11"/>
  <c r="C29" i="11"/>
  <c r="G29" i="11"/>
  <c r="E30" i="11"/>
  <c r="C31" i="11"/>
  <c r="G31" i="11"/>
  <c r="C39" i="10"/>
  <c r="G39" i="10"/>
  <c r="G42" i="10" s="1"/>
  <c r="C39" i="8"/>
  <c r="G39" i="8"/>
  <c r="C13" i="7"/>
  <c r="G13" i="7"/>
  <c r="E14" i="7"/>
  <c r="C15" i="7"/>
  <c r="G15" i="7"/>
  <c r="E16" i="7"/>
  <c r="C17" i="7"/>
  <c r="G17" i="7"/>
  <c r="E18" i="7"/>
  <c r="C19" i="7"/>
  <c r="G19" i="7"/>
  <c r="C25" i="7"/>
  <c r="G25" i="7"/>
  <c r="E26" i="7"/>
  <c r="C27" i="7"/>
  <c r="G27" i="7"/>
  <c r="E28" i="7"/>
  <c r="C29" i="7"/>
  <c r="G29" i="7"/>
  <c r="E30" i="7"/>
  <c r="C31" i="7"/>
  <c r="G31" i="7"/>
  <c r="C33" i="7"/>
  <c r="D56" i="6"/>
  <c r="E54" i="6" s="1"/>
  <c r="B56" i="6"/>
  <c r="E56" i="8" l="1"/>
  <c r="C50" i="10"/>
  <c r="E50" i="8"/>
  <c r="E56" i="7"/>
  <c r="C46" i="10"/>
  <c r="E50" i="7"/>
  <c r="E46" i="7"/>
  <c r="G42" i="8"/>
  <c r="G42" i="7"/>
  <c r="G34" i="10"/>
  <c r="G34" i="8"/>
  <c r="G22" i="8"/>
  <c r="G22" i="10"/>
  <c r="G42" i="11"/>
  <c r="C46" i="11"/>
  <c r="C42" i="7"/>
  <c r="I44" i="11"/>
  <c r="I46" i="11" s="1"/>
  <c r="E42" i="11"/>
  <c r="C42" i="11"/>
  <c r="C42" i="8"/>
  <c r="I44" i="7"/>
  <c r="I46" i="7" s="1"/>
  <c r="C46" i="7"/>
  <c r="C42" i="12"/>
  <c r="G42" i="12"/>
  <c r="I54" i="11"/>
  <c r="I56" i="11" s="1"/>
  <c r="C56" i="10"/>
  <c r="C42" i="10"/>
  <c r="C22" i="10"/>
  <c r="I15" i="10"/>
  <c r="I17" i="10"/>
  <c r="E42" i="8"/>
  <c r="E22" i="8"/>
  <c r="C22" i="8"/>
  <c r="E42" i="7"/>
  <c r="H56" i="6"/>
  <c r="I55" i="6" s="1"/>
  <c r="E42" i="12"/>
  <c r="E42" i="10"/>
  <c r="I9" i="11"/>
  <c r="I11" i="11" s="1"/>
  <c r="I40" i="12"/>
  <c r="I25" i="8"/>
  <c r="I29" i="8"/>
  <c r="I18" i="8"/>
  <c r="I39" i="12"/>
  <c r="I48" i="7"/>
  <c r="I50" i="7" s="1"/>
  <c r="I33" i="7"/>
  <c r="I32" i="7"/>
  <c r="I25" i="7"/>
  <c r="I29" i="7"/>
  <c r="I16" i="7"/>
  <c r="I19" i="10"/>
  <c r="I15" i="8"/>
  <c r="I21" i="10"/>
  <c r="I32" i="8"/>
  <c r="I18" i="10"/>
  <c r="I40" i="11"/>
  <c r="I40" i="7"/>
  <c r="I39" i="11"/>
  <c r="I45" i="12"/>
  <c r="I46" i="12" s="1"/>
  <c r="I39" i="7"/>
  <c r="I24" i="8"/>
  <c r="I14" i="10"/>
  <c r="I20" i="10"/>
  <c r="I28" i="8"/>
  <c r="I16" i="10"/>
  <c r="C34" i="10"/>
  <c r="G34" i="11"/>
  <c r="G22" i="11"/>
  <c r="I21" i="11"/>
  <c r="I19" i="11"/>
  <c r="I17" i="11"/>
  <c r="I29" i="10"/>
  <c r="I25" i="10"/>
  <c r="I33" i="10"/>
  <c r="I30" i="10"/>
  <c r="I30" i="8"/>
  <c r="I26" i="8"/>
  <c r="I27" i="8"/>
  <c r="I33" i="8"/>
  <c r="I14" i="8"/>
  <c r="I19" i="8"/>
  <c r="I20" i="8"/>
  <c r="I16" i="8"/>
  <c r="I13" i="8"/>
  <c r="I17" i="8"/>
  <c r="I54" i="7"/>
  <c r="I56" i="7" s="1"/>
  <c r="I24" i="7"/>
  <c r="I28" i="7"/>
  <c r="I26" i="7"/>
  <c r="I30" i="7"/>
  <c r="I31" i="7"/>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C54" i="6"/>
  <c r="C55" i="6"/>
  <c r="I42" i="11" l="1"/>
  <c r="I42" i="7"/>
  <c r="I42" i="12"/>
  <c r="I42" i="8"/>
  <c r="I22" i="10"/>
  <c r="I34" i="8"/>
  <c r="I22" i="8"/>
  <c r="I34" i="7"/>
  <c r="I34" i="10"/>
  <c r="I22" i="7"/>
  <c r="I54" i="6"/>
  <c r="I56" i="6" s="1"/>
  <c r="I22" i="12"/>
  <c r="I34" i="12"/>
  <c r="I22" i="11"/>
  <c r="I34" i="11"/>
  <c r="I42" i="10"/>
  <c r="C56" i="6"/>
  <c r="D50" i="6" l="1"/>
  <c r="E49" i="6" s="1"/>
  <c r="B50" i="6"/>
  <c r="D46" i="6"/>
  <c r="E45" i="6" s="1"/>
  <c r="B46" i="6"/>
  <c r="D42" i="6"/>
  <c r="E41" i="6" s="1"/>
  <c r="B42" i="6"/>
  <c r="D34" i="6"/>
  <c r="E28" i="6" s="1"/>
  <c r="B34" i="6"/>
  <c r="D22" i="6"/>
  <c r="E18" i="6" s="1"/>
  <c r="B22" i="6"/>
  <c r="D11" i="6"/>
  <c r="E9" i="6" s="1"/>
  <c r="B11" i="6"/>
  <c r="C15" i="6" l="1"/>
  <c r="H22" i="6"/>
  <c r="I16" i="6" s="1"/>
  <c r="C10" i="6"/>
  <c r="H11" i="6"/>
  <c r="I10" i="6" s="1"/>
  <c r="C33" i="6"/>
  <c r="H34" i="6"/>
  <c r="I26" i="6" s="1"/>
  <c r="C49" i="6"/>
  <c r="H50" i="6"/>
  <c r="I49" i="6" s="1"/>
  <c r="C45" i="6"/>
  <c r="H46" i="6"/>
  <c r="I45" i="6" s="1"/>
  <c r="C40" i="6"/>
  <c r="H42" i="6"/>
  <c r="I39" i="6" s="1"/>
  <c r="E44" i="6"/>
  <c r="E46" i="6" s="1"/>
  <c r="C39" i="6"/>
  <c r="C14" i="6"/>
  <c r="E16" i="6"/>
  <c r="E10" i="6"/>
  <c r="E11" i="6" s="1"/>
  <c r="C21" i="6"/>
  <c r="E48" i="6"/>
  <c r="E50" i="6" s="1"/>
  <c r="C48" i="6"/>
  <c r="E39" i="6"/>
  <c r="E31" i="6"/>
  <c r="E24" i="6"/>
  <c r="E27" i="6"/>
  <c r="E26" i="6"/>
  <c r="E29" i="6"/>
  <c r="E32" i="6"/>
  <c r="C31" i="6"/>
  <c r="C26" i="6"/>
  <c r="C13" i="6"/>
  <c r="C16" i="6"/>
  <c r="C19" i="6"/>
  <c r="C9" i="6"/>
  <c r="C24" i="6"/>
  <c r="C32" i="6"/>
  <c r="E40" i="6"/>
  <c r="E13" i="6"/>
  <c r="C18" i="6"/>
  <c r="E21" i="6"/>
  <c r="C28" i="6"/>
  <c r="C41" i="6"/>
  <c r="E19" i="6"/>
  <c r="E14" i="6"/>
  <c r="C44" i="6"/>
  <c r="C17" i="6"/>
  <c r="E20" i="6"/>
  <c r="C27" i="6"/>
  <c r="E30" i="6"/>
  <c r="C29" i="6"/>
  <c r="E17" i="6"/>
  <c r="E15" i="6"/>
  <c r="C20" i="6"/>
  <c r="E25" i="6"/>
  <c r="C30" i="6"/>
  <c r="E33" i="6"/>
  <c r="C25" i="6"/>
  <c r="C50" i="6" l="1"/>
  <c r="C11" i="6"/>
  <c r="C46" i="6"/>
  <c r="C42" i="6"/>
  <c r="E42" i="6"/>
  <c r="C22" i="6"/>
  <c r="I29"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11" i="12" l="1"/>
  <c r="I10" i="12" s="1"/>
  <c r="C9" i="12"/>
  <c r="C11" i="12" s="1"/>
  <c r="I9" i="12" l="1"/>
  <c r="I11" i="12" s="1"/>
</calcChain>
</file>

<file path=xl/sharedStrings.xml><?xml version="1.0" encoding="utf-8"?>
<sst xmlns="http://schemas.openxmlformats.org/spreadsheetml/2006/main" count="423" uniqueCount="62">
  <si>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</si>
  <si>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</si>
  <si>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</si>
  <si>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</si>
  <si>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</si>
  <si>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</si>
  <si>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</si>
  <si>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</si>
  <si>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</si>
  <si>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</si>
  <si>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</si>
  <si>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</si>
  <si>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</si>
  <si>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</si>
  <si>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</si>
  <si>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</si>
  <si>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</si>
  <si>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</si>
  <si>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</si>
  <si>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</si>
  <si>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</si>
  <si>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</si>
  <si>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</si>
  <si>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</si>
  <si>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</si>
  <si>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</si>
  <si>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</si>
  <si>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</si>
  <si>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</si>
  <si>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</si>
  <si>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</si>
  <si>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</si>
  <si>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</si>
  <si>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Non-Illinois Resident</t>
  </si>
  <si>
    <t>Master's</t>
  </si>
  <si>
    <t>Online</t>
  </si>
  <si>
    <t>Onground</t>
  </si>
  <si>
    <t>American Indian or Alaskan Native</t>
  </si>
  <si>
    <t>Black or African American</t>
  </si>
  <si>
    <t>Hispanic or Latino</t>
  </si>
  <si>
    <t>Native Hawaiian or Other Pacific Isl.</t>
  </si>
  <si>
    <t>Two or More Races</t>
  </si>
  <si>
    <t>Unknown</t>
  </si>
  <si>
    <t>Delivery Mode of Major</t>
  </si>
  <si>
    <t>Time Status</t>
  </si>
  <si>
    <t>Degree Seeking Status</t>
  </si>
  <si>
    <t>Degree Seeking</t>
  </si>
  <si>
    <t>Not Degree Seeking</t>
  </si>
  <si>
    <t>College of Business and Management</t>
  </si>
  <si>
    <t>Provost and Vice Chancellor of Academic Affairs</t>
  </si>
  <si>
    <t>Student Profile: Spring 2012 (as of Census)</t>
  </si>
  <si>
    <t xml:space="preserve"> </t>
  </si>
  <si>
    <t>University of Illinois Springfield</t>
  </si>
  <si>
    <t>Notes:</t>
  </si>
  <si>
    <t xml:space="preserve">Time status is based on 9 and 12 hours considered full time at the graduate and undergraduate levels, respectively.  FTE is based on 12 and 15 hours considered full time at the graduate and undergraduate levels, respectively.  Average age is based on the term date of each year's census. </t>
  </si>
  <si>
    <t xml:space="preserve">Data include all students in programs offered by the college, including degree, certificate, and non-degree options.  These totals may not correspond to data reported in other tables where the focus may be limited to degree programs only.          </t>
  </si>
  <si>
    <t>Residency  (Address at Application)</t>
  </si>
  <si>
    <t>College of Health, Science and Technology</t>
  </si>
  <si>
    <t>College of Liberal Arts and Social Sciences</t>
  </si>
  <si>
    <t>College of Public Affairs and Education</t>
  </si>
  <si>
    <t>Student Profile: Spring 2023 (as of Census)</t>
  </si>
  <si>
    <t>US Nonresident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</si>
</sst>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i/>
      <sz val="8"/>
      <name val="Arial"/>
      <family val="2"/>
    </font>
    <font>
      <sz val="10"/>
      <name val="Arial"/>
      <family val="2"/>
    </font>
    <font>
      <sz val="9"/>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55">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0" fillId="0" borderId="1" xfId="0" applyBorder="1"/>
    <xf numFmtId="0" fontId="0" fillId="0" borderId="0" xfId="0" applyAlignment="1">
      <alignment horizontal="right" indent="1"/>
    </xf>
    <xf numFmtId="3" fontId="0" fillId="0" borderId="0" xfId="0" applyNumberFormat="1"/>
    <xf numFmtId="3" fontId="0" fillId="0" borderId="12" xfId="0" applyNumberFormat="1" applyBorder="1"/>
    <xf numFmtId="0" fontId="0" fillId="0" borderId="12" xfId="0" applyBorder="1"/>
    <xf numFmtId="3" fontId="0" fillId="0" borderId="1" xfId="0" applyNumberFormat="1" applyBorder="1"/>
    <xf numFmtId="3" fontId="0" fillId="0" borderId="4" xfId="0" applyNumberFormat="1" applyBorder="1"/>
    <xf numFmtId="0" fontId="0" fillId="0" borderId="4" xfId="0" applyBorder="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164" fontId="6" fillId="0" borderId="10" xfId="1" applyNumberFormat="1" applyFont="1" applyBorder="1" applyAlignment="1"/>
    <xf numFmtId="164" fontId="6" fillId="0" borderId="13" xfId="1" applyNumberFormat="1" applyFont="1" applyBorder="1" applyAlignment="1"/>
    <xf numFmtId="164" fontId="6" fillId="0" borderId="11" xfId="1" applyNumberFormat="1" applyFont="1" applyBorder="1" applyAlignment="1"/>
    <xf numFmtId="164" fontId="6" fillId="0" borderId="14" xfId="1" applyNumberFormat="1" applyFont="1" applyBorder="1" applyAlignment="1"/>
    <xf numFmtId="164" fontId="6" fillId="0" borderId="5" xfId="1" applyNumberFormat="1" applyFont="1" applyBorder="1" applyAlignment="1"/>
    <xf numFmtId="164" fontId="6" fillId="0" borderId="6" xfId="1" applyNumberFormat="1" applyFont="1" applyBorder="1" applyAlignment="1"/>
    <xf numFmtId="9" fontId="6" fillId="0" borderId="5" xfId="1" applyFont="1" applyBorder="1" applyAlignment="1"/>
    <xf numFmtId="164" fontId="6" fillId="0" borderId="15" xfId="1" applyNumberFormat="1" applyFont="1" applyBorder="1" applyAlignment="1"/>
    <xf numFmtId="164" fontId="6" fillId="0" borderId="16" xfId="1" applyNumberFormat="1" applyFont="1" applyBorder="1" applyAlignment="1"/>
    <xf numFmtId="164" fontId="6" fillId="3" borderId="6" xfId="1" applyNumberFormat="1" applyFont="1" applyFill="1" applyBorder="1" applyAlignment="1"/>
    <xf numFmtId="0" fontId="1" fillId="0" borderId="42" xfId="0" applyFont="1" applyBorder="1" applyAlignment="1">
      <alignment horizontal="left" indent="1"/>
    </xf>
    <xf numFmtId="164" fontId="6" fillId="0" borderId="34" xfId="1" applyNumberFormat="1" applyFont="1" applyBorder="1" applyAlignment="1"/>
    <xf numFmtId="164" fontId="6" fillId="3" borderId="35" xfId="1" applyNumberFormat="1" applyFont="1" applyFill="1" applyBorder="1" applyAlignment="1"/>
    <xf numFmtId="2" fontId="0" fillId="0" borderId="24" xfId="0" applyNumberFormat="1" applyBorder="1" applyAlignment="1">
      <alignment horizontal="right" indent="3"/>
    </xf>
    <xf numFmtId="2" fontId="0" fillId="0" borderId="26" xfId="0" applyNumberFormat="1" applyBorder="1" applyAlignment="1">
      <alignment horizontal="right" indent="3"/>
    </xf>
    <xf numFmtId="0" fontId="2" fillId="2" borderId="52" xfId="0" applyFont="1" applyFill="1" applyBorder="1" applyAlignment="1">
      <alignment horizontal="center"/>
    </xf>
    <xf numFmtId="0" fontId="2" fillId="2" borderId="26" xfId="0" applyFont="1" applyFill="1" applyBorder="1" applyAlignment="1">
      <alignment horizontal="center"/>
    </xf>
    <xf numFmtId="164" fontId="1" fillId="0" borderId="24" xfId="1" applyNumberFormat="1" applyFont="1" applyBorder="1" applyAlignment="1"/>
    <xf numFmtId="164" fontId="1" fillId="0" borderId="53" xfId="1" applyNumberFormat="1" applyFont="1" applyBorder="1" applyAlignment="1"/>
    <xf numFmtId="164" fontId="1" fillId="0" borderId="26" xfId="1" applyNumberFormat="1" applyFont="1" applyBorder="1" applyAlignment="1"/>
    <xf numFmtId="9" fontId="1" fillId="0" borderId="0" xfId="1" applyFont="1" applyBorder="1" applyAlignment="1"/>
    <xf numFmtId="164" fontId="1" fillId="0" borderId="0" xfId="1" applyNumberFormat="1" applyFont="1" applyBorder="1" applyAlignment="1"/>
    <xf numFmtId="166" fontId="0" fillId="0" borderId="37" xfId="0" applyNumberFormat="1" applyBorder="1" applyAlignment="1">
      <alignment horizontal="right" indent="2"/>
    </xf>
    <xf numFmtId="164" fontId="1" fillId="0" borderId="54" xfId="1" applyNumberFormat="1" applyFont="1" applyBorder="1" applyAlignment="1"/>
    <xf numFmtId="166" fontId="0" fillId="0" borderId="0" xfId="0" applyNumberFormat="1"/>
    <xf numFmtId="0" fontId="0" fillId="0" borderId="0" xfId="0" applyAlignment="1">
      <alignment horizontal="right"/>
    </xf>
    <xf numFmtId="164" fontId="1" fillId="3" borderId="0" xfId="1" applyNumberFormat="1" applyFont="1" applyFill="1" applyBorder="1" applyAlignment="1"/>
    <xf numFmtId="0" fontId="7" fillId="0" borderId="0" xfId="0" applyFont="1"/>
    <xf numFmtId="0" fontId="7" fillId="0" borderId="0" xfId="0" applyFont="1" applyAlignment="1">
      <alignment horizontal="right" indent="1"/>
    </xf>
    <xf numFmtId="3" fontId="1" fillId="0" borderId="12" xfId="0" applyNumberFormat="1" applyFont="1" applyBorder="1"/>
    <xf numFmtId="0" fontId="7" fillId="0" borderId="0" xfId="0" applyFont="1" applyAlignment="1">
      <alignment horizontal="left" wrapText="1"/>
    </xf>
    <xf numFmtId="0" fontId="5" fillId="0" borderId="0" xfId="0" applyFont="1" applyAlignment="1">
      <alignment horizontal="right"/>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40" xfId="0" applyNumberFormat="1" applyBorder="1" applyAlignment="1">
      <alignment horizontal="right" indent="2"/>
    </xf>
    <xf numFmtId="0" fontId="7" fillId="0" borderId="0" xfId="0" applyFont="1" applyAlignment="1">
      <alignment wrapText="1"/>
    </xf>
    <xf numFmtId="0" fontId="7" fillId="0" borderId="0" xfId="0" applyFont="1"/>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8" xfId="0" applyNumberFormat="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9" xfId="0" applyNumberFormat="1" applyBorder="1" applyAlignment="1">
      <alignment horizontal="right" indent="3"/>
    </xf>
    <xf numFmtId="0" fontId="4"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0" fontId="5" fillId="0" borderId="0" xfId="0" quotePrefix="1" applyFont="1" applyAlignment="1">
      <alignment horizontal="right"/>
    </xf>
    <xf numFmtId="0" fontId="2" fillId="2" borderId="50" xfId="0" applyFont="1" applyFill="1" applyBorder="1" applyAlignment="1">
      <alignment horizontal="center"/>
    </xf>
    <xf numFmtId="0" fontId="2" fillId="2" borderId="51" xfId="0" applyFont="1" applyFill="1" applyBorder="1" applyAlignment="1">
      <alignment horizontal="center"/>
    </xf>
    <xf numFmtId="166" fontId="0" fillId="0" borderId="8" xfId="0" applyNumberFormat="1" applyBorder="1" applyAlignment="1">
      <alignment horizontal="right" indent="3"/>
    </xf>
    <xf numFmtId="166" fontId="0" fillId="0" borderId="43" xfId="0" applyNumberFormat="1" applyBorder="1" applyAlignment="1">
      <alignment horizontal="right" indent="3"/>
    </xf>
    <xf numFmtId="166" fontId="0" fillId="0" borderId="41" xfId="0" applyNumberFormat="1" applyBorder="1" applyAlignment="1">
      <alignment horizontal="right" indent="2"/>
    </xf>
    <xf numFmtId="166" fontId="0" fillId="0" borderId="43" xfId="0" applyNumberFormat="1" applyBorder="1" applyAlignment="1">
      <alignment horizontal="right" indent="2"/>
    </xf>
    <xf numFmtId="166" fontId="0" fillId="0" borderId="9" xfId="0" applyNumberFormat="1" applyBorder="1" applyAlignment="1">
      <alignment horizontal="right" indent="2"/>
    </xf>
    <xf numFmtId="165" fontId="0" fillId="0" borderId="41" xfId="0" applyNumberFormat="1" applyBorder="1" applyAlignment="1">
      <alignment horizontal="center"/>
    </xf>
    <xf numFmtId="165" fontId="0" fillId="0" borderId="9" xfId="0" applyNumberFormat="1" applyBorder="1" applyAlignment="1">
      <alignment horizontal="center"/>
    </xf>
    <xf numFmtId="2" fontId="0" fillId="0" borderId="44" xfId="0" applyNumberFormat="1" applyBorder="1" applyAlignment="1">
      <alignment horizontal="center"/>
    </xf>
    <xf numFmtId="2" fontId="0" fillId="0" borderId="45" xfId="0" applyNumberFormat="1" applyBorder="1" applyAlignment="1">
      <alignment horizontal="center"/>
    </xf>
    <xf numFmtId="2" fontId="0" fillId="0" borderId="48" xfId="0" applyNumberFormat="1" applyBorder="1" applyAlignment="1">
      <alignment horizontal="center"/>
    </xf>
    <xf numFmtId="2" fontId="0" fillId="0" borderId="46" xfId="0" applyNumberFormat="1" applyBorder="1" applyAlignment="1">
      <alignment horizontal="center"/>
    </xf>
    <xf numFmtId="2" fontId="0" fillId="0" borderId="47" xfId="0" applyNumberFormat="1" applyBorder="1" applyAlignment="1">
      <alignment horizontal="center"/>
    </xf>
    <xf numFmtId="2" fontId="0" fillId="0" borderId="49" xfId="0" applyNumberFormat="1" applyBorder="1" applyAlignment="1">
      <alignment horizontal="center"/>
    </xf>
    <xf numFmtId="165" fontId="0" fillId="0" borderId="43" xfId="0" applyNumberFormat="1" applyBorder="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topLeftCell="A10" zoomScale="96" zoomScaleNormal="96" workbookViewId="0">
      <selection activeCell="A20" sqref="A20"/>
    </sheetView>
  </sheetViews>
  <sheetFormatPr defaultRowHeight="12.75" x14ac:dyDescent="0.2"/>
  <cols>
    <col min="1" max="1" width="36.7109375" customWidth="1"/>
    <col min="2" max="5" width="8.7109375" customWidth="1"/>
    <col min="6" max="7" width="8.7109375" hidden="1" customWidth="1"/>
    <col min="8" max="9" width="8.7109375" customWidth="1"/>
  </cols>
  <sheetData>
    <row r="2" spans="1:9" ht="15.75" x14ac:dyDescent="0.25">
      <c r="A2" s="94" t="s">
        <v>52</v>
      </c>
      <c r="B2" s="94"/>
      <c r="C2" s="94"/>
      <c r="D2" s="94"/>
      <c r="E2" s="94"/>
      <c r="F2" s="94"/>
      <c r="G2" s="94"/>
      <c r="H2" s="94"/>
      <c r="I2" s="94"/>
    </row>
    <row r="3" spans="1:9" ht="15.75" x14ac:dyDescent="0.25">
      <c r="A3" s="94" t="s">
        <v>60</v>
      </c>
      <c r="B3" s="94"/>
      <c r="C3" s="94"/>
      <c r="D3" s="94"/>
      <c r="E3" s="94"/>
      <c r="F3" s="94"/>
      <c r="G3" s="94"/>
      <c r="H3" s="94"/>
      <c r="I3" s="94"/>
    </row>
    <row r="4" spans="1:9" ht="15.75" x14ac:dyDescent="0.25">
      <c r="A4" s="94" t="s">
        <v>48</v>
      </c>
      <c r="B4" s="94"/>
      <c r="C4" s="94"/>
      <c r="D4" s="94"/>
      <c r="E4" s="94"/>
      <c r="F4" s="94"/>
      <c r="G4" s="94"/>
      <c r="H4" s="94"/>
      <c r="I4" s="94"/>
    </row>
    <row r="5" spans="1:9" ht="13.5" thickBot="1" x14ac:dyDescent="0.25"/>
    <row r="6" spans="1:9" ht="13.5" thickTop="1" x14ac:dyDescent="0.2">
      <c r="A6" s="22"/>
      <c r="B6" s="95" t="s">
        <v>0</v>
      </c>
      <c r="C6" s="96"/>
      <c r="D6" s="97" t="s">
        <v>34</v>
      </c>
      <c r="E6" s="96"/>
      <c r="F6" s="64"/>
      <c r="G6" s="64"/>
      <c r="H6" s="95" t="s">
        <v>7</v>
      </c>
      <c r="I6" s="98"/>
    </row>
    <row r="7" spans="1:9" x14ac:dyDescent="0.2">
      <c r="A7" s="23"/>
      <c r="B7" s="24" t="s">
        <v>1</v>
      </c>
      <c r="C7" s="25" t="s">
        <v>2</v>
      </c>
      <c r="D7" s="24" t="s">
        <v>1</v>
      </c>
      <c r="E7" s="25" t="s">
        <v>2</v>
      </c>
      <c r="F7" s="65"/>
      <c r="G7" s="65"/>
      <c r="H7" s="24" t="s">
        <v>1</v>
      </c>
      <c r="I7" s="27" t="s">
        <v>2</v>
      </c>
    </row>
    <row r="8" spans="1:9" x14ac:dyDescent="0.2">
      <c r="A8" s="28" t="s">
        <v>4</v>
      </c>
      <c r="B8" s="29"/>
      <c r="C8" s="29"/>
      <c r="D8" s="29"/>
      <c r="E8" s="29"/>
      <c r="F8" s="29"/>
      <c r="G8" s="29"/>
      <c r="H8" s="29"/>
      <c r="I8" s="31"/>
    </row>
    <row r="9" spans="1:9" x14ac:dyDescent="0.2">
      <c r="A9" s="9" t="s">
        <v>5</v>
      </c>
      <c r="B9" s="4">
        <v>270</v>
      </c>
      <c r="C9" s="13">
        <f>B9/B11</f>
        <v>0.5410821643286573</v>
      </c>
      <c r="D9" s="4">
        <v>411</v>
      </c>
      <c r="E9" s="13">
        <f>D9/D11</f>
        <v>0.54873164218958614</v>
      </c>
      <c r="F9" s="4">
        <v>0</v>
      </c>
      <c r="G9" s="13" t="s">
        <v>51</v>
      </c>
      <c r="H9" s="4">
        <f>B9+D9</f>
        <v>681</v>
      </c>
      <c r="I9" s="14">
        <f>H9/H11</f>
        <v>0.54567307692307687</v>
      </c>
    </row>
    <row r="10" spans="1:9" x14ac:dyDescent="0.2">
      <c r="A10" s="10" t="s">
        <v>6</v>
      </c>
      <c r="B10" s="6">
        <v>229</v>
      </c>
      <c r="C10" s="15">
        <f>B10/B11</f>
        <v>0.4589178356713427</v>
      </c>
      <c r="D10" s="6">
        <v>338</v>
      </c>
      <c r="E10" s="15">
        <f>D10/D11</f>
        <v>0.45126835781041391</v>
      </c>
      <c r="F10" s="6">
        <v>0</v>
      </c>
      <c r="G10" s="15" t="s">
        <v>51</v>
      </c>
      <c r="H10" s="6">
        <f>B10+D10</f>
        <v>567</v>
      </c>
      <c r="I10" s="16">
        <f>H10/H11</f>
        <v>0.45432692307692307</v>
      </c>
    </row>
    <row r="11" spans="1:9" x14ac:dyDescent="0.2">
      <c r="A11" s="11" t="s">
        <v>7</v>
      </c>
      <c r="B11" s="7">
        <f>SUM(B9:B10)</f>
        <v>499</v>
      </c>
      <c r="C11" s="17">
        <f>SUM(C9:C10)</f>
        <v>1</v>
      </c>
      <c r="D11" s="7">
        <f>D9+D10</f>
        <v>749</v>
      </c>
      <c r="E11" s="17">
        <f>SUM(E9:E10)</f>
        <v>1</v>
      </c>
      <c r="F11" s="7">
        <f>F9+F10</f>
        <v>0</v>
      </c>
      <c r="G11" s="17" t="s">
        <v>51</v>
      </c>
      <c r="H11" s="7">
        <f>B11+D11</f>
        <v>1248</v>
      </c>
      <c r="I11" s="18">
        <f>SUM(I9:I10)</f>
        <v>1</v>
      </c>
    </row>
    <row r="12" spans="1:9" x14ac:dyDescent="0.2">
      <c r="A12" s="28" t="s">
        <v>8</v>
      </c>
      <c r="B12" s="29"/>
      <c r="C12" s="29"/>
      <c r="D12" s="29"/>
      <c r="E12" s="29"/>
      <c r="F12" s="29"/>
      <c r="G12" s="29"/>
      <c r="H12" s="29"/>
      <c r="I12" s="31"/>
    </row>
    <row r="13" spans="1:9" x14ac:dyDescent="0.2">
      <c r="A13" s="9" t="s">
        <v>37</v>
      </c>
      <c r="B13" s="5">
        <v>1</v>
      </c>
      <c r="C13" s="13">
        <f>B13/B22</f>
        <v>2.004008016032064E-3</v>
      </c>
      <c r="D13" s="5">
        <v>0</v>
      </c>
      <c r="E13" s="13">
        <f>D13/D22</f>
        <v>0</v>
      </c>
      <c r="F13" s="5">
        <v>0</v>
      </c>
      <c r="G13" s="66"/>
      <c r="H13" s="4">
        <f t="shared" ref="H13:H22" si="0">B13+D13</f>
        <v>1</v>
      </c>
      <c r="I13" s="14">
        <f>H13/H22</f>
        <v>8.0128205128205125E-4</v>
      </c>
    </row>
    <row r="14" spans="1:9" x14ac:dyDescent="0.2">
      <c r="A14" s="10" t="s">
        <v>9</v>
      </c>
      <c r="B14" s="1">
        <v>22</v>
      </c>
      <c r="C14" s="15">
        <f>B14/B22</f>
        <v>4.4088176352705413E-2</v>
      </c>
      <c r="D14" s="1">
        <v>42</v>
      </c>
      <c r="E14" s="15">
        <f>D14/D22</f>
        <v>5.6074766355140186E-2</v>
      </c>
      <c r="F14" s="1">
        <v>0</v>
      </c>
      <c r="G14" s="67"/>
      <c r="H14" s="6">
        <f t="shared" si="0"/>
        <v>64</v>
      </c>
      <c r="I14" s="16">
        <f>H14/H22</f>
        <v>5.128205128205128E-2</v>
      </c>
    </row>
    <row r="15" spans="1:9" x14ac:dyDescent="0.2">
      <c r="A15" s="10" t="s">
        <v>38</v>
      </c>
      <c r="B15" s="1">
        <v>60</v>
      </c>
      <c r="C15" s="15">
        <f>B15/B22</f>
        <v>0.12024048096192384</v>
      </c>
      <c r="D15" s="1">
        <v>117</v>
      </c>
      <c r="E15" s="15">
        <f>D15/D22</f>
        <v>0.15620827770360482</v>
      </c>
      <c r="F15" s="1">
        <v>0</v>
      </c>
      <c r="G15" s="67"/>
      <c r="H15" s="6">
        <f t="shared" si="0"/>
        <v>177</v>
      </c>
      <c r="I15" s="16">
        <f>H15/H22</f>
        <v>0.14182692307692307</v>
      </c>
    </row>
    <row r="16" spans="1:9" x14ac:dyDescent="0.2">
      <c r="A16" s="10" t="s">
        <v>39</v>
      </c>
      <c r="B16" s="1">
        <v>46</v>
      </c>
      <c r="C16" s="15">
        <f>B16/B22</f>
        <v>9.2184368737474945E-2</v>
      </c>
      <c r="D16" s="1">
        <v>38</v>
      </c>
      <c r="E16" s="15">
        <f>D16/D22</f>
        <v>5.0734312416555405E-2</v>
      </c>
      <c r="F16" s="1">
        <v>0</v>
      </c>
      <c r="G16" s="67"/>
      <c r="H16" s="6">
        <f t="shared" si="0"/>
        <v>84</v>
      </c>
      <c r="I16" s="16">
        <f>H16/H22</f>
        <v>6.7307692307692304E-2</v>
      </c>
    </row>
    <row r="17" spans="1:9" x14ac:dyDescent="0.2">
      <c r="A17" s="10" t="s">
        <v>40</v>
      </c>
      <c r="B17" s="1">
        <v>1</v>
      </c>
      <c r="C17" s="15">
        <f>B17/B22</f>
        <v>2.004008016032064E-3</v>
      </c>
      <c r="D17" s="1">
        <v>0</v>
      </c>
      <c r="E17" s="15">
        <f>D17/D22</f>
        <v>0</v>
      </c>
      <c r="F17" s="1">
        <v>0</v>
      </c>
      <c r="G17" s="67"/>
      <c r="H17" s="6">
        <f t="shared" si="0"/>
        <v>1</v>
      </c>
      <c r="I17" s="16">
        <f>H17/H22</f>
        <v>8.0128205128205125E-4</v>
      </c>
    </row>
    <row r="18" spans="1:9" x14ac:dyDescent="0.2">
      <c r="A18" s="10" t="s">
        <v>10</v>
      </c>
      <c r="B18" s="6">
        <v>325</v>
      </c>
      <c r="C18" s="15">
        <f>B18/B22</f>
        <v>0.65130260521042083</v>
      </c>
      <c r="D18" s="6">
        <v>252</v>
      </c>
      <c r="E18" s="15">
        <f>D18/D22</f>
        <v>0.3364485981308411</v>
      </c>
      <c r="F18" s="6">
        <v>0</v>
      </c>
      <c r="G18" s="67"/>
      <c r="H18" s="6">
        <f t="shared" si="0"/>
        <v>577</v>
      </c>
      <c r="I18" s="16">
        <f>H18/H22</f>
        <v>0.46233974358974361</v>
      </c>
    </row>
    <row r="19" spans="1:9" x14ac:dyDescent="0.2">
      <c r="A19" s="10" t="s">
        <v>41</v>
      </c>
      <c r="B19" s="6">
        <v>12</v>
      </c>
      <c r="C19" s="15">
        <f>B19/B22</f>
        <v>2.4048096192384769E-2</v>
      </c>
      <c r="D19" s="6">
        <v>11</v>
      </c>
      <c r="E19" s="15">
        <f>D19/D22</f>
        <v>1.4686248331108143E-2</v>
      </c>
      <c r="F19" s="6">
        <v>0</v>
      </c>
      <c r="G19" s="67"/>
      <c r="H19" s="6">
        <f t="shared" si="0"/>
        <v>23</v>
      </c>
      <c r="I19" s="16">
        <f>H19/H22</f>
        <v>1.842948717948718E-2</v>
      </c>
    </row>
    <row r="20" spans="1:9" x14ac:dyDescent="0.2">
      <c r="A20" s="10" t="s">
        <v>61</v>
      </c>
      <c r="B20" s="1">
        <v>24</v>
      </c>
      <c r="C20" s="15">
        <f>B20/B22</f>
        <v>4.8096192384769539E-2</v>
      </c>
      <c r="D20" s="1">
        <v>282</v>
      </c>
      <c r="E20" s="15">
        <f>D20/D22</f>
        <v>0.37650200267022699</v>
      </c>
      <c r="F20" s="1">
        <v>0</v>
      </c>
      <c r="G20" s="67"/>
      <c r="H20" s="6">
        <f t="shared" si="0"/>
        <v>306</v>
      </c>
      <c r="I20" s="16">
        <f>H20/H22</f>
        <v>0.24519230769230768</v>
      </c>
    </row>
    <row r="21" spans="1:9" x14ac:dyDescent="0.2">
      <c r="A21" s="21" t="s">
        <v>42</v>
      </c>
      <c r="B21" s="8">
        <v>8</v>
      </c>
      <c r="C21" s="15">
        <f>B21/B22</f>
        <v>1.6032064128256512E-2</v>
      </c>
      <c r="D21" s="8">
        <v>7</v>
      </c>
      <c r="E21" s="15">
        <f>D21/D22</f>
        <v>9.3457943925233638E-3</v>
      </c>
      <c r="F21" s="8">
        <v>0</v>
      </c>
      <c r="G21" s="68"/>
      <c r="H21" s="7">
        <f t="shared" si="0"/>
        <v>15</v>
      </c>
      <c r="I21" s="18">
        <f>H21/H22</f>
        <v>1.201923076923077E-2</v>
      </c>
    </row>
    <row r="22" spans="1:9" x14ac:dyDescent="0.2">
      <c r="A22" s="11" t="s">
        <v>7</v>
      </c>
      <c r="B22" s="7">
        <f>SUM(B13:B21)</f>
        <v>499</v>
      </c>
      <c r="C22" s="17">
        <f>SUM(C13:C21)</f>
        <v>1</v>
      </c>
      <c r="D22" s="7">
        <f>SUM(D13:D21)</f>
        <v>749</v>
      </c>
      <c r="E22" s="17">
        <f>SUM(E13:E21)</f>
        <v>1</v>
      </c>
      <c r="F22" s="7">
        <f>SUM(F13:F21)</f>
        <v>0</v>
      </c>
      <c r="G22" s="68"/>
      <c r="H22" s="7">
        <f t="shared" si="0"/>
        <v>1248</v>
      </c>
      <c r="I22" s="18">
        <f>SUM(I13:I21)</f>
        <v>1</v>
      </c>
    </row>
    <row r="23" spans="1:9" x14ac:dyDescent="0.2">
      <c r="A23" s="28" t="s">
        <v>11</v>
      </c>
      <c r="B23" s="29"/>
      <c r="C23" s="29"/>
      <c r="D23" s="29"/>
      <c r="E23" s="29"/>
      <c r="F23" s="29"/>
      <c r="G23" s="29"/>
      <c r="H23" s="29"/>
      <c r="I23" s="31"/>
    </row>
    <row r="24" spans="1:9" x14ac:dyDescent="0.2">
      <c r="A24" s="37" t="s">
        <v>12</v>
      </c>
      <c r="B24" s="5">
        <v>1</v>
      </c>
      <c r="C24" s="13">
        <f t="shared" ref="C24:C33" si="1">B24/$B$34</f>
        <v>2.004008016032064E-3</v>
      </c>
      <c r="D24" s="5">
        <v>0</v>
      </c>
      <c r="E24" s="13">
        <f>D24/D34</f>
        <v>0</v>
      </c>
      <c r="F24" s="5">
        <v>0</v>
      </c>
      <c r="G24" s="66"/>
      <c r="H24" s="4">
        <f t="shared" ref="H24:H34" si="2">B24+D24</f>
        <v>1</v>
      </c>
      <c r="I24" s="14">
        <f>H24/H34</f>
        <v>8.0128205128205125E-4</v>
      </c>
    </row>
    <row r="25" spans="1:9" x14ac:dyDescent="0.2">
      <c r="A25" s="10" t="s">
        <v>13</v>
      </c>
      <c r="B25" s="1">
        <v>64</v>
      </c>
      <c r="C25" s="13">
        <f t="shared" si="1"/>
        <v>0.12825651302605209</v>
      </c>
      <c r="D25" s="1">
        <v>0</v>
      </c>
      <c r="E25" s="15">
        <f>D25/D34</f>
        <v>0</v>
      </c>
      <c r="F25" s="1">
        <v>0</v>
      </c>
      <c r="G25" s="67"/>
      <c r="H25" s="6">
        <f t="shared" si="2"/>
        <v>64</v>
      </c>
      <c r="I25" s="16">
        <f>H25/H34</f>
        <v>5.128205128205128E-2</v>
      </c>
    </row>
    <row r="26" spans="1:9" x14ac:dyDescent="0.2">
      <c r="A26" s="10" t="s">
        <v>14</v>
      </c>
      <c r="B26" s="1">
        <v>137</v>
      </c>
      <c r="C26" s="13">
        <f t="shared" si="1"/>
        <v>0.27454909819639278</v>
      </c>
      <c r="D26" s="1">
        <v>15</v>
      </c>
      <c r="E26" s="15">
        <f>D26/D34</f>
        <v>2.0026702269692925E-2</v>
      </c>
      <c r="F26" s="1">
        <v>0</v>
      </c>
      <c r="G26" s="66"/>
      <c r="H26" s="4">
        <f t="shared" si="2"/>
        <v>152</v>
      </c>
      <c r="I26" s="16">
        <f>H26/H34</f>
        <v>0.12179487179487179</v>
      </c>
    </row>
    <row r="27" spans="1:9" x14ac:dyDescent="0.2">
      <c r="A27" s="10" t="s">
        <v>15</v>
      </c>
      <c r="B27" s="1">
        <v>114</v>
      </c>
      <c r="C27" s="13">
        <f t="shared" si="1"/>
        <v>0.22845691382765532</v>
      </c>
      <c r="D27" s="1">
        <v>193</v>
      </c>
      <c r="E27" s="15">
        <f>D27/D34</f>
        <v>0.2576769025367156</v>
      </c>
      <c r="F27" s="1">
        <v>0</v>
      </c>
      <c r="G27" s="66"/>
      <c r="H27" s="4">
        <f t="shared" si="2"/>
        <v>307</v>
      </c>
      <c r="I27" s="16">
        <f>H27/H34</f>
        <v>0.24599358974358973</v>
      </c>
    </row>
    <row r="28" spans="1:9" x14ac:dyDescent="0.2">
      <c r="A28" s="10" t="s">
        <v>16</v>
      </c>
      <c r="B28" s="1">
        <v>56</v>
      </c>
      <c r="C28" s="13">
        <f t="shared" si="1"/>
        <v>0.11222444889779559</v>
      </c>
      <c r="D28" s="1">
        <v>208</v>
      </c>
      <c r="E28" s="15">
        <f>D28/D34</f>
        <v>0.27770360480640854</v>
      </c>
      <c r="F28" s="1">
        <v>0</v>
      </c>
      <c r="G28" s="66"/>
      <c r="H28" s="4">
        <f t="shared" si="2"/>
        <v>264</v>
      </c>
      <c r="I28" s="16">
        <f>H28/H34</f>
        <v>0.21153846153846154</v>
      </c>
    </row>
    <row r="29" spans="1:9" x14ac:dyDescent="0.2">
      <c r="A29" s="10" t="s">
        <v>17</v>
      </c>
      <c r="B29" s="1">
        <v>44</v>
      </c>
      <c r="C29" s="13">
        <f t="shared" si="1"/>
        <v>8.8176352705410826E-2</v>
      </c>
      <c r="D29" s="1">
        <v>98</v>
      </c>
      <c r="E29" s="15">
        <f>D29/D34</f>
        <v>0.13084112149532709</v>
      </c>
      <c r="F29" s="1">
        <v>0</v>
      </c>
      <c r="G29" s="66"/>
      <c r="H29" s="4">
        <f t="shared" si="2"/>
        <v>142</v>
      </c>
      <c r="I29" s="16">
        <f>H29/H34</f>
        <v>0.11378205128205128</v>
      </c>
    </row>
    <row r="30" spans="1:9" x14ac:dyDescent="0.2">
      <c r="A30" s="10" t="s">
        <v>18</v>
      </c>
      <c r="B30" s="1">
        <v>35</v>
      </c>
      <c r="C30" s="13">
        <f t="shared" si="1"/>
        <v>7.0140280561122245E-2</v>
      </c>
      <c r="D30" s="1">
        <v>93</v>
      </c>
      <c r="E30" s="15">
        <f>D30/D34</f>
        <v>0.12416555407209613</v>
      </c>
      <c r="F30" s="1">
        <v>0</v>
      </c>
      <c r="G30" s="66"/>
      <c r="H30" s="4">
        <f t="shared" si="2"/>
        <v>128</v>
      </c>
      <c r="I30" s="16">
        <f>H30/H34</f>
        <v>0.10256410256410256</v>
      </c>
    </row>
    <row r="31" spans="1:9" x14ac:dyDescent="0.2">
      <c r="A31" s="10" t="s">
        <v>19</v>
      </c>
      <c r="B31" s="1">
        <v>35</v>
      </c>
      <c r="C31" s="13">
        <f t="shared" si="1"/>
        <v>7.0140280561122245E-2</v>
      </c>
      <c r="D31" s="1">
        <v>100</v>
      </c>
      <c r="E31" s="15">
        <f>D31/D34</f>
        <v>0.13351134846461948</v>
      </c>
      <c r="F31" s="1">
        <v>0</v>
      </c>
      <c r="G31" s="66"/>
      <c r="H31" s="4">
        <f t="shared" si="2"/>
        <v>135</v>
      </c>
      <c r="I31" s="16">
        <f>H31/H34</f>
        <v>0.10817307692307693</v>
      </c>
    </row>
    <row r="32" spans="1:9" x14ac:dyDescent="0.2">
      <c r="A32" s="10" t="s">
        <v>20</v>
      </c>
      <c r="B32" s="1">
        <v>13</v>
      </c>
      <c r="C32" s="13">
        <f t="shared" si="1"/>
        <v>2.6052104208416832E-2</v>
      </c>
      <c r="D32" s="1">
        <v>42</v>
      </c>
      <c r="E32" s="15">
        <f>D32/D34</f>
        <v>5.6074766355140186E-2</v>
      </c>
      <c r="F32" s="1">
        <v>0</v>
      </c>
      <c r="G32" s="66"/>
      <c r="H32" s="4">
        <f t="shared" si="2"/>
        <v>55</v>
      </c>
      <c r="I32" s="16">
        <f>H32/H34</f>
        <v>4.4070512820512824E-2</v>
      </c>
    </row>
    <row r="33" spans="1:10" x14ac:dyDescent="0.2">
      <c r="A33" s="10" t="s">
        <v>21</v>
      </c>
      <c r="B33" s="1">
        <v>0</v>
      </c>
      <c r="C33" s="13">
        <f t="shared" si="1"/>
        <v>0</v>
      </c>
      <c r="D33" s="1">
        <v>0</v>
      </c>
      <c r="E33" s="15">
        <f>D33/D34</f>
        <v>0</v>
      </c>
      <c r="F33" s="1">
        <v>0</v>
      </c>
      <c r="G33" s="66"/>
      <c r="H33" s="4">
        <f t="shared" si="2"/>
        <v>0</v>
      </c>
      <c r="I33" s="16">
        <f>H33/H34</f>
        <v>0</v>
      </c>
    </row>
    <row r="34" spans="1:10" x14ac:dyDescent="0.2">
      <c r="A34" s="11" t="s">
        <v>7</v>
      </c>
      <c r="B34" s="7">
        <f t="shared" ref="B34:E34" si="3">SUM(B24:B33)</f>
        <v>499</v>
      </c>
      <c r="C34" s="17">
        <f t="shared" si="3"/>
        <v>0.99999999999999989</v>
      </c>
      <c r="D34" s="7">
        <f t="shared" si="3"/>
        <v>749</v>
      </c>
      <c r="E34" s="17">
        <f t="shared" si="3"/>
        <v>1</v>
      </c>
      <c r="F34" s="7">
        <f t="shared" ref="F34" si="4">SUM(F24:F33)</f>
        <v>0</v>
      </c>
      <c r="G34" s="69"/>
      <c r="H34" s="4">
        <f t="shared" si="2"/>
        <v>1248</v>
      </c>
      <c r="I34" s="18">
        <f>SUM(I24:I33)</f>
        <v>1</v>
      </c>
      <c r="J34" s="3"/>
    </row>
    <row r="35" spans="1:10" x14ac:dyDescent="0.2">
      <c r="A35" s="28" t="s">
        <v>22</v>
      </c>
      <c r="B35" s="29"/>
      <c r="C35" s="29"/>
      <c r="D35" s="29"/>
      <c r="E35" s="29"/>
      <c r="F35" s="29"/>
      <c r="G35" s="29"/>
      <c r="H35" s="29"/>
      <c r="I35" s="31"/>
    </row>
    <row r="36" spans="1:10" x14ac:dyDescent="0.2">
      <c r="A36" s="9" t="s">
        <v>23</v>
      </c>
      <c r="B36" s="88">
        <v>26.54</v>
      </c>
      <c r="C36" s="89"/>
      <c r="D36" s="88">
        <v>31.87</v>
      </c>
      <c r="E36" s="89"/>
      <c r="F36" s="62">
        <v>0</v>
      </c>
      <c r="G36" s="62"/>
      <c r="H36" s="88">
        <v>29.74</v>
      </c>
      <c r="I36" s="90"/>
    </row>
    <row r="37" spans="1:10" x14ac:dyDescent="0.2">
      <c r="A37" s="12" t="s">
        <v>24</v>
      </c>
      <c r="B37" s="91">
        <v>8.5500000000000007</v>
      </c>
      <c r="C37" s="92"/>
      <c r="D37" s="91">
        <v>9.06</v>
      </c>
      <c r="E37" s="92"/>
      <c r="F37" s="63">
        <v>0</v>
      </c>
      <c r="G37" s="63"/>
      <c r="H37" s="91">
        <v>9.24</v>
      </c>
      <c r="I37" s="93"/>
    </row>
    <row r="38" spans="1:10" x14ac:dyDescent="0.2">
      <c r="A38" s="28" t="s">
        <v>56</v>
      </c>
      <c r="B38" s="29"/>
      <c r="C38" s="29"/>
      <c r="D38" s="29"/>
      <c r="E38" s="29"/>
      <c r="F38" s="29"/>
      <c r="G38" s="29"/>
      <c r="H38" s="29"/>
      <c r="I38" s="31"/>
    </row>
    <row r="39" spans="1:10" x14ac:dyDescent="0.2">
      <c r="A39" s="10" t="s">
        <v>32</v>
      </c>
      <c r="B39" s="6">
        <v>448</v>
      </c>
      <c r="C39" s="15">
        <f>B39/B42</f>
        <v>0.89779559118236474</v>
      </c>
      <c r="D39" s="6">
        <v>380</v>
      </c>
      <c r="E39" s="15">
        <f>D39/D42</f>
        <v>0.50734312416555405</v>
      </c>
      <c r="F39" s="6">
        <v>0</v>
      </c>
      <c r="G39" s="67"/>
      <c r="H39" s="6">
        <f t="shared" ref="H39:H42" si="5">B39+D39</f>
        <v>828</v>
      </c>
      <c r="I39" s="16">
        <f>H39/H42</f>
        <v>0.66346153846153844</v>
      </c>
    </row>
    <row r="40" spans="1:10" x14ac:dyDescent="0.2">
      <c r="A40" s="10" t="s">
        <v>61</v>
      </c>
      <c r="B40" s="6">
        <v>24</v>
      </c>
      <c r="C40" s="15">
        <f>B40/B42</f>
        <v>4.8096192384769539E-2</v>
      </c>
      <c r="D40" s="6">
        <v>282</v>
      </c>
      <c r="E40" s="15">
        <f>D40/D42</f>
        <v>0.37650200267022699</v>
      </c>
      <c r="F40" s="6">
        <v>0</v>
      </c>
      <c r="G40" s="67"/>
      <c r="H40" s="6">
        <f t="shared" si="5"/>
        <v>306</v>
      </c>
      <c r="I40" s="16">
        <f>H40/H42</f>
        <v>0.24519230769230768</v>
      </c>
    </row>
    <row r="41" spans="1:10" x14ac:dyDescent="0.2">
      <c r="A41" s="10" t="s">
        <v>33</v>
      </c>
      <c r="B41" s="1">
        <v>27</v>
      </c>
      <c r="C41" s="15">
        <f>B41/B42</f>
        <v>5.410821643286573E-2</v>
      </c>
      <c r="D41" s="1">
        <v>87</v>
      </c>
      <c r="E41" s="15">
        <f>D41/D42</f>
        <v>0.11615487316421896</v>
      </c>
      <c r="F41" s="1">
        <v>0</v>
      </c>
      <c r="G41" s="67"/>
      <c r="H41" s="6">
        <f t="shared" si="5"/>
        <v>114</v>
      </c>
      <c r="I41" s="16">
        <f>H41/H42</f>
        <v>9.1346153846153841E-2</v>
      </c>
    </row>
    <row r="42" spans="1:10" x14ac:dyDescent="0.2">
      <c r="A42" s="11" t="s">
        <v>7</v>
      </c>
      <c r="B42" s="7">
        <f t="shared" ref="B42:I42" si="6">SUM(B39:B41)</f>
        <v>499</v>
      </c>
      <c r="C42" s="17">
        <f t="shared" si="6"/>
        <v>1</v>
      </c>
      <c r="D42" s="7">
        <f t="shared" si="6"/>
        <v>749</v>
      </c>
      <c r="E42" s="17">
        <f t="shared" si="6"/>
        <v>1</v>
      </c>
      <c r="F42" s="7">
        <f t="shared" ref="F42" si="7">SUM(F39:F41)</f>
        <v>0</v>
      </c>
      <c r="G42" s="68"/>
      <c r="H42" s="7">
        <f t="shared" si="5"/>
        <v>1248</v>
      </c>
      <c r="I42" s="18">
        <f t="shared" si="6"/>
        <v>1</v>
      </c>
    </row>
    <row r="43" spans="1:10" x14ac:dyDescent="0.2">
      <c r="A43" s="28" t="s">
        <v>44</v>
      </c>
      <c r="B43" s="29"/>
      <c r="C43" s="29"/>
      <c r="D43" s="29"/>
      <c r="E43" s="29"/>
      <c r="F43" s="29"/>
      <c r="G43" s="29"/>
      <c r="H43" s="29"/>
      <c r="I43" s="31"/>
    </row>
    <row r="44" spans="1:10" x14ac:dyDescent="0.2">
      <c r="A44" s="9" t="s">
        <v>25</v>
      </c>
      <c r="B44" s="4">
        <v>318</v>
      </c>
      <c r="C44" s="19">
        <f>B44/B46</f>
        <v>0.63727454909819636</v>
      </c>
      <c r="D44" s="5">
        <v>419</v>
      </c>
      <c r="E44" s="19">
        <f>D44/D46</f>
        <v>0.55941255006675572</v>
      </c>
      <c r="F44" s="5">
        <v>0</v>
      </c>
      <c r="G44" s="66"/>
      <c r="H44" s="4">
        <f t="shared" ref="H44:H46" si="8">B44+D44</f>
        <v>737</v>
      </c>
      <c r="I44" s="14">
        <f>H44/H46</f>
        <v>0.59054487179487181</v>
      </c>
    </row>
    <row r="45" spans="1:10" x14ac:dyDescent="0.2">
      <c r="A45" s="10" t="s">
        <v>26</v>
      </c>
      <c r="B45" s="6">
        <v>181</v>
      </c>
      <c r="C45" s="15">
        <f>B45/B46</f>
        <v>0.36272545090180358</v>
      </c>
      <c r="D45" s="6">
        <v>330</v>
      </c>
      <c r="E45" s="15">
        <f>D45/D46</f>
        <v>0.44058744993324434</v>
      </c>
      <c r="F45" s="6">
        <v>0</v>
      </c>
      <c r="G45" s="66"/>
      <c r="H45" s="4">
        <f t="shared" si="8"/>
        <v>511</v>
      </c>
      <c r="I45" s="16">
        <f>H45/H46</f>
        <v>0.40945512820512819</v>
      </c>
    </row>
    <row r="46" spans="1:10" x14ac:dyDescent="0.2">
      <c r="A46" s="11" t="s">
        <v>7</v>
      </c>
      <c r="B46" s="7">
        <f t="shared" ref="B46:E46" si="9">SUM(B44:B45)</f>
        <v>499</v>
      </c>
      <c r="C46" s="20">
        <f t="shared" si="9"/>
        <v>1</v>
      </c>
      <c r="D46" s="7">
        <f t="shared" si="9"/>
        <v>749</v>
      </c>
      <c r="E46" s="20">
        <f t="shared" si="9"/>
        <v>1</v>
      </c>
      <c r="F46" s="7">
        <f t="shared" ref="F46" si="10">SUM(F44:F45)</f>
        <v>0</v>
      </c>
      <c r="G46" s="70"/>
      <c r="H46" s="4">
        <f t="shared" si="8"/>
        <v>1248</v>
      </c>
      <c r="I46" s="36">
        <f>SUM(I44:I45)</f>
        <v>1</v>
      </c>
    </row>
    <row r="47" spans="1:10" ht="12.75" customHeight="1" x14ac:dyDescent="0.2">
      <c r="A47" s="28" t="s">
        <v>43</v>
      </c>
      <c r="B47" s="29"/>
      <c r="C47" s="29"/>
      <c r="D47" s="29"/>
      <c r="E47" s="29"/>
      <c r="F47" s="29"/>
      <c r="G47" s="29"/>
      <c r="H47" s="29"/>
      <c r="I47" s="31"/>
    </row>
    <row r="48" spans="1:10" ht="12.75" customHeight="1" x14ac:dyDescent="0.2">
      <c r="A48" s="9" t="s">
        <v>35</v>
      </c>
      <c r="B48" s="4">
        <v>199</v>
      </c>
      <c r="C48" s="19">
        <f>B48/B50</f>
        <v>0.39879759519038077</v>
      </c>
      <c r="D48" s="5">
        <v>408</v>
      </c>
      <c r="E48" s="19">
        <f>D48/D50</f>
        <v>0.54472630173564751</v>
      </c>
      <c r="F48" s="5">
        <v>0</v>
      </c>
      <c r="G48" s="66"/>
      <c r="H48" s="4">
        <f t="shared" ref="H48:H50" si="11">B48+D48</f>
        <v>607</v>
      </c>
      <c r="I48" s="14">
        <f>H48/H50</f>
        <v>0.48637820512820512</v>
      </c>
    </row>
    <row r="49" spans="1:11" ht="12.75" customHeight="1" x14ac:dyDescent="0.2">
      <c r="A49" s="10" t="s">
        <v>36</v>
      </c>
      <c r="B49" s="6">
        <v>300</v>
      </c>
      <c r="C49" s="15">
        <f>B49/B50</f>
        <v>0.60120240480961928</v>
      </c>
      <c r="D49" s="6">
        <v>341</v>
      </c>
      <c r="E49" s="15">
        <f>D49/D50</f>
        <v>0.45527369826435249</v>
      </c>
      <c r="F49" s="6">
        <v>0</v>
      </c>
      <c r="G49" s="66"/>
      <c r="H49" s="4">
        <f t="shared" si="11"/>
        <v>641</v>
      </c>
      <c r="I49" s="16">
        <f>H49/H50</f>
        <v>0.51362179487179482</v>
      </c>
    </row>
    <row r="50" spans="1:11" x14ac:dyDescent="0.2">
      <c r="A50" s="11" t="s">
        <v>7</v>
      </c>
      <c r="B50" s="7">
        <f t="shared" ref="B50:E50" si="12">SUM(B48:B49)</f>
        <v>499</v>
      </c>
      <c r="C50" s="20">
        <f t="shared" si="12"/>
        <v>1</v>
      </c>
      <c r="D50" s="7">
        <f t="shared" si="12"/>
        <v>749</v>
      </c>
      <c r="E50" s="20">
        <f t="shared" si="12"/>
        <v>1</v>
      </c>
      <c r="F50" s="7">
        <f t="shared" ref="F50" si="13">SUM(F48:F49)</f>
        <v>0</v>
      </c>
      <c r="G50" s="70"/>
      <c r="H50" s="4">
        <f t="shared" si="11"/>
        <v>1248</v>
      </c>
      <c r="I50" s="18">
        <f>SUM(I48:I49)</f>
        <v>1</v>
      </c>
    </row>
    <row r="51" spans="1:11" x14ac:dyDescent="0.2">
      <c r="A51" s="32" t="s">
        <v>28</v>
      </c>
      <c r="B51" s="33"/>
      <c r="C51" s="33"/>
      <c r="D51" s="33"/>
      <c r="E51" s="33"/>
      <c r="F51" s="33"/>
      <c r="G51" s="33"/>
      <c r="H51" s="33"/>
      <c r="I51" s="35"/>
    </row>
    <row r="52" spans="1:11" x14ac:dyDescent="0.2">
      <c r="A52" s="44" t="s">
        <v>27</v>
      </c>
      <c r="B52" s="81">
        <v>376.5</v>
      </c>
      <c r="C52" s="82"/>
      <c r="D52" s="83">
        <v>509.9</v>
      </c>
      <c r="E52" s="84"/>
      <c r="F52" s="71">
        <v>0</v>
      </c>
      <c r="G52" s="71"/>
      <c r="H52" s="83">
        <v>886.4</v>
      </c>
      <c r="I52" s="85"/>
      <c r="K52" s="73"/>
    </row>
    <row r="53" spans="1:11" x14ac:dyDescent="0.2">
      <c r="A53" s="28" t="s">
        <v>45</v>
      </c>
      <c r="B53" s="29"/>
      <c r="C53" s="29"/>
      <c r="D53" s="29"/>
      <c r="E53" s="29"/>
      <c r="F53" s="29"/>
      <c r="G53" s="29"/>
      <c r="H53" s="29"/>
      <c r="I53" s="31"/>
    </row>
    <row r="54" spans="1:11" x14ac:dyDescent="0.2">
      <c r="A54" s="38" t="s">
        <v>46</v>
      </c>
      <c r="B54" s="4">
        <v>499</v>
      </c>
      <c r="C54" s="19">
        <f>B54/B56</f>
        <v>1</v>
      </c>
      <c r="D54" s="4">
        <v>732</v>
      </c>
      <c r="E54" s="19">
        <f>D54/D56</f>
        <v>0.97730307076101464</v>
      </c>
      <c r="F54" s="4">
        <v>0</v>
      </c>
      <c r="G54" s="66"/>
      <c r="H54" s="4">
        <f t="shared" ref="H54:H56" si="14">B54+D54</f>
        <v>1231</v>
      </c>
      <c r="I54" s="14">
        <f>H54/H56</f>
        <v>0.98637820512820518</v>
      </c>
    </row>
    <row r="55" spans="1:11" x14ac:dyDescent="0.2">
      <c r="A55" s="39" t="s">
        <v>47</v>
      </c>
      <c r="B55" s="6">
        <v>0</v>
      </c>
      <c r="C55" s="15">
        <f>B55/B56</f>
        <v>0</v>
      </c>
      <c r="D55" s="6">
        <v>17</v>
      </c>
      <c r="E55" s="15">
        <f>D55/D56</f>
        <v>2.2696929238985315E-2</v>
      </c>
      <c r="F55" s="6">
        <v>0</v>
      </c>
      <c r="G55" s="66"/>
      <c r="H55" s="4">
        <f t="shared" si="14"/>
        <v>17</v>
      </c>
      <c r="I55" s="16">
        <f>H55/H56</f>
        <v>1.3621794871794872E-2</v>
      </c>
    </row>
    <row r="56" spans="1:11" ht="13.5" thickBot="1" x14ac:dyDescent="0.25">
      <c r="A56" s="40" t="s">
        <v>7</v>
      </c>
      <c r="B56" s="41">
        <f t="shared" ref="B56:E56" si="15">SUM(B54:B55)</f>
        <v>499</v>
      </c>
      <c r="C56" s="42">
        <f t="shared" si="15"/>
        <v>1</v>
      </c>
      <c r="D56" s="41">
        <f t="shared" si="15"/>
        <v>749</v>
      </c>
      <c r="E56" s="42">
        <f t="shared" si="15"/>
        <v>1</v>
      </c>
      <c r="F56" s="41">
        <f t="shared" ref="F56" si="16">SUM(F54:F55)</f>
        <v>0</v>
      </c>
      <c r="G56" s="72"/>
      <c r="H56" s="41">
        <f t="shared" si="14"/>
        <v>1248</v>
      </c>
      <c r="I56" s="43">
        <f>SUM(I54:I55)</f>
        <v>1</v>
      </c>
    </row>
    <row r="57" spans="1:11" ht="13.5" thickTop="1" x14ac:dyDescent="0.2">
      <c r="A57" s="74"/>
      <c r="B57" s="3"/>
      <c r="C57" s="70"/>
      <c r="D57" s="3"/>
      <c r="E57" s="70"/>
      <c r="F57" s="3"/>
      <c r="G57" s="70"/>
      <c r="H57" s="3"/>
      <c r="I57" s="75"/>
    </row>
    <row r="58" spans="1:11" ht="15" customHeight="1" x14ac:dyDescent="0.2">
      <c r="A58" s="76" t="s">
        <v>53</v>
      </c>
      <c r="B58" s="76"/>
      <c r="C58" s="76"/>
      <c r="D58" s="76"/>
      <c r="E58" s="76"/>
      <c r="F58" s="77"/>
      <c r="G58" s="76"/>
      <c r="H58" s="76"/>
      <c r="I58" s="76"/>
    </row>
    <row r="59" spans="1:11" ht="37.9" customHeight="1" x14ac:dyDescent="0.2">
      <c r="A59" s="86" t="s">
        <v>54</v>
      </c>
      <c r="B59" s="86"/>
      <c r="C59" s="86"/>
      <c r="D59" s="86"/>
      <c r="E59" s="86"/>
      <c r="F59" s="86"/>
      <c r="G59" s="86"/>
      <c r="H59" s="86"/>
      <c r="I59" s="86"/>
    </row>
    <row r="60" spans="1:11" ht="38.1" customHeight="1" x14ac:dyDescent="0.2">
      <c r="A60" s="79" t="s">
        <v>55</v>
      </c>
      <c r="B60" s="79"/>
      <c r="C60" s="79"/>
      <c r="D60" s="79"/>
      <c r="E60" s="79"/>
      <c r="F60" s="79"/>
      <c r="G60" s="79"/>
      <c r="H60" s="79"/>
      <c r="I60" s="79"/>
    </row>
    <row r="61" spans="1:11" ht="16.149999999999999" customHeight="1" x14ac:dyDescent="0.2">
      <c r="A61" s="87" t="s">
        <v>30</v>
      </c>
      <c r="B61" s="87"/>
      <c r="C61" s="87"/>
      <c r="D61" s="87"/>
      <c r="E61" s="87"/>
      <c r="F61" s="87"/>
      <c r="G61" s="87"/>
      <c r="H61" s="87"/>
      <c r="I61" s="87"/>
    </row>
    <row r="62" spans="1:11" x14ac:dyDescent="0.2">
      <c r="H62" s="80"/>
      <c r="I62" s="80"/>
    </row>
    <row r="63" spans="1:11" x14ac:dyDescent="0.2">
      <c r="H63" s="80"/>
      <c r="I63" s="80"/>
    </row>
  </sheetData>
  <mergeCells count="20">
    <mergeCell ref="A2:I2"/>
    <mergeCell ref="A4:I4"/>
    <mergeCell ref="B6:C6"/>
    <mergeCell ref="D6:E6"/>
    <mergeCell ref="H6:I6"/>
    <mergeCell ref="A3:I3"/>
    <mergeCell ref="B36:C36"/>
    <mergeCell ref="D36:E36"/>
    <mergeCell ref="H36:I36"/>
    <mergeCell ref="B37:C37"/>
    <mergeCell ref="D37:E37"/>
    <mergeCell ref="H37:I37"/>
    <mergeCell ref="A60:I60"/>
    <mergeCell ref="H62:I62"/>
    <mergeCell ref="H63:I63"/>
    <mergeCell ref="B52:C52"/>
    <mergeCell ref="D52:E52"/>
    <mergeCell ref="H52:I52"/>
    <mergeCell ref="A59:I59"/>
    <mergeCell ref="A61:I61"/>
  </mergeCells>
  <printOptions horizontalCentered="1"/>
  <pageMargins left="0.7" right="0.7" top="0.75" bottom="0.75" header="0.3" footer="0.3"/>
  <pageSetup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topLeftCell="A4" zoomScale="96" zoomScaleNormal="96" workbookViewId="0">
      <selection activeCell="A21" sqref="A21"/>
    </sheetView>
  </sheetViews>
  <sheetFormatPr defaultRowHeight="12.75" x14ac:dyDescent="0.2"/>
  <cols>
    <col min="1" max="1" width="36.7109375" customWidth="1"/>
    <col min="2" max="5" width="8.7109375" customWidth="1"/>
    <col min="6" max="6" width="6.7109375" style="2" hidden="1" customWidth="1"/>
    <col min="7" max="7" width="9.140625" hidden="1" customWidth="1"/>
    <col min="8" max="9" width="8.7109375" customWidth="1"/>
  </cols>
  <sheetData>
    <row r="2" spans="1:9" ht="15.75" x14ac:dyDescent="0.25">
      <c r="A2" s="94" t="s">
        <v>52</v>
      </c>
      <c r="B2" s="94"/>
      <c r="C2" s="94"/>
      <c r="D2" s="94"/>
      <c r="E2" s="94"/>
      <c r="F2" s="94"/>
      <c r="G2" s="94"/>
      <c r="H2" s="94"/>
      <c r="I2" s="94"/>
    </row>
    <row r="3" spans="1:9" ht="15.75" x14ac:dyDescent="0.25">
      <c r="A3" s="94" t="s">
        <v>60</v>
      </c>
      <c r="B3" s="94"/>
      <c r="C3" s="94"/>
      <c r="D3" s="94"/>
      <c r="E3" s="94"/>
      <c r="F3" s="94"/>
      <c r="G3" s="94"/>
      <c r="H3" s="94"/>
      <c r="I3" s="94"/>
    </row>
    <row r="4" spans="1:9" ht="15.75" x14ac:dyDescent="0.25">
      <c r="A4" s="94" t="s">
        <v>57</v>
      </c>
      <c r="B4" s="94"/>
      <c r="C4" s="94"/>
      <c r="D4" s="94"/>
      <c r="E4" s="94"/>
      <c r="F4" s="94"/>
      <c r="G4" s="94"/>
      <c r="H4" s="94"/>
      <c r="I4" s="94"/>
    </row>
    <row r="5" spans="1:9" ht="13.5" thickBot="1" x14ac:dyDescent="0.25"/>
    <row r="6" spans="1:9" ht="13.5" thickTop="1" x14ac:dyDescent="0.2">
      <c r="A6" s="22"/>
      <c r="B6" s="95" t="s">
        <v>0</v>
      </c>
      <c r="C6" s="96"/>
      <c r="D6" s="97" t="s">
        <v>34</v>
      </c>
      <c r="E6" s="96"/>
      <c r="F6" s="45" t="s">
        <v>3</v>
      </c>
      <c r="G6" s="46"/>
      <c r="H6" s="95" t="s">
        <v>7</v>
      </c>
      <c r="I6" s="98"/>
    </row>
    <row r="7" spans="1:9" x14ac:dyDescent="0.2">
      <c r="A7" s="23"/>
      <c r="B7" s="24" t="s">
        <v>1</v>
      </c>
      <c r="C7" s="25" t="s">
        <v>2</v>
      </c>
      <c r="D7" s="24" t="s">
        <v>1</v>
      </c>
      <c r="E7" s="25" t="s">
        <v>2</v>
      </c>
      <c r="F7" s="26" t="s">
        <v>1</v>
      </c>
      <c r="G7" s="25" t="s">
        <v>2</v>
      </c>
      <c r="H7" s="24" t="s">
        <v>1</v>
      </c>
      <c r="I7" s="27" t="s">
        <v>2</v>
      </c>
    </row>
    <row r="8" spans="1:9" x14ac:dyDescent="0.2">
      <c r="A8" s="28" t="s">
        <v>4</v>
      </c>
      <c r="B8" s="29"/>
      <c r="C8" s="29"/>
      <c r="D8" s="29"/>
      <c r="E8" s="29"/>
      <c r="F8" s="30"/>
      <c r="G8" s="29"/>
      <c r="H8" s="29"/>
      <c r="I8" s="31"/>
    </row>
    <row r="9" spans="1:9" x14ac:dyDescent="0.2">
      <c r="A9" s="9" t="s">
        <v>5</v>
      </c>
      <c r="B9" s="4">
        <v>521</v>
      </c>
      <c r="C9" s="13">
        <f>B9/B11</f>
        <v>0.54158004158004158</v>
      </c>
      <c r="D9" s="4">
        <v>380</v>
      </c>
      <c r="E9" s="13">
        <f>D9/D11</f>
        <v>0.67256637168141598</v>
      </c>
      <c r="F9" s="5">
        <v>0</v>
      </c>
      <c r="G9" s="13" t="e">
        <f>F9/F11</f>
        <v>#DIV/0!</v>
      </c>
      <c r="H9" s="4">
        <f>B9+D9</f>
        <v>901</v>
      </c>
      <c r="I9" s="14">
        <f>H9/H11</f>
        <v>0.59004584151931894</v>
      </c>
    </row>
    <row r="10" spans="1:9" x14ac:dyDescent="0.2">
      <c r="A10" s="10" t="s">
        <v>6</v>
      </c>
      <c r="B10" s="6">
        <v>441</v>
      </c>
      <c r="C10" s="15">
        <f>B10/B11</f>
        <v>0.45841995841995842</v>
      </c>
      <c r="D10" s="6">
        <v>185</v>
      </c>
      <c r="E10" s="15">
        <f>D10/D11</f>
        <v>0.32743362831858408</v>
      </c>
      <c r="F10" s="1">
        <v>0</v>
      </c>
      <c r="G10" s="15" t="e">
        <f>F10/F11</f>
        <v>#DIV/0!</v>
      </c>
      <c r="H10" s="6">
        <f>B10+D10</f>
        <v>626</v>
      </c>
      <c r="I10" s="16">
        <f>H10/H11</f>
        <v>0.40995415848068106</v>
      </c>
    </row>
    <row r="11" spans="1:9" x14ac:dyDescent="0.2">
      <c r="A11" s="11" t="s">
        <v>7</v>
      </c>
      <c r="B11" s="7">
        <f>SUM(B9:B10)</f>
        <v>962</v>
      </c>
      <c r="C11" s="17">
        <f>SUM(C9:C10)</f>
        <v>1</v>
      </c>
      <c r="D11" s="7">
        <f>D9+D10</f>
        <v>565</v>
      </c>
      <c r="E11" s="17">
        <f>SUM(E9:E10)</f>
        <v>1</v>
      </c>
      <c r="F11" s="8">
        <f>SUM(F9:F10)</f>
        <v>0</v>
      </c>
      <c r="G11" s="17" t="e">
        <f>SUM(G9:G10)</f>
        <v>#DIV/0!</v>
      </c>
      <c r="H11" s="7">
        <f>B11+D11</f>
        <v>1527</v>
      </c>
      <c r="I11" s="18">
        <f>SUM(I9:I10)</f>
        <v>1</v>
      </c>
    </row>
    <row r="12" spans="1:9" x14ac:dyDescent="0.2">
      <c r="A12" s="28" t="s">
        <v>8</v>
      </c>
      <c r="B12" s="29"/>
      <c r="C12" s="29"/>
      <c r="D12" s="29"/>
      <c r="E12" s="29"/>
      <c r="F12" s="29"/>
      <c r="G12" s="29"/>
      <c r="H12" s="29"/>
      <c r="I12" s="31"/>
    </row>
    <row r="13" spans="1:9" x14ac:dyDescent="0.2">
      <c r="A13" s="9" t="s">
        <v>37</v>
      </c>
      <c r="B13" s="5">
        <v>1</v>
      </c>
      <c r="C13" s="13">
        <f>B13/B22</f>
        <v>1.0395010395010396E-3</v>
      </c>
      <c r="D13" s="5">
        <v>0</v>
      </c>
      <c r="E13" s="13">
        <f>D13/D22</f>
        <v>0</v>
      </c>
      <c r="F13" s="5">
        <v>0</v>
      </c>
      <c r="G13" s="13" t="e">
        <f>F13/F22</f>
        <v>#DIV/0!</v>
      </c>
      <c r="H13" s="4">
        <f t="shared" ref="H13:H21" si="0">B13+D13</f>
        <v>1</v>
      </c>
      <c r="I13" s="14">
        <f>H13/H22</f>
        <v>6.5487884741322858E-4</v>
      </c>
    </row>
    <row r="14" spans="1:9" x14ac:dyDescent="0.2">
      <c r="A14" s="10" t="s">
        <v>9</v>
      </c>
      <c r="B14" s="1">
        <v>49</v>
      </c>
      <c r="C14" s="15">
        <f>B14/B22</f>
        <v>5.0935550935550938E-2</v>
      </c>
      <c r="D14" s="1">
        <v>37</v>
      </c>
      <c r="E14" s="15">
        <f>D14/D22</f>
        <v>6.5486725663716813E-2</v>
      </c>
      <c r="F14" s="1">
        <v>0</v>
      </c>
      <c r="G14" s="15" t="e">
        <f>F14/F22</f>
        <v>#DIV/0!</v>
      </c>
      <c r="H14" s="6">
        <f t="shared" si="0"/>
        <v>86</v>
      </c>
      <c r="I14" s="16">
        <f>H14/H22</f>
        <v>5.6319580877537655E-2</v>
      </c>
    </row>
    <row r="15" spans="1:9" x14ac:dyDescent="0.2">
      <c r="A15" s="10" t="s">
        <v>38</v>
      </c>
      <c r="B15" s="1">
        <v>116</v>
      </c>
      <c r="C15" s="15">
        <f>B15/B22</f>
        <v>0.12058212058212059</v>
      </c>
      <c r="D15" s="1">
        <v>23</v>
      </c>
      <c r="E15" s="15">
        <f>D15/D22</f>
        <v>4.0707964601769911E-2</v>
      </c>
      <c r="F15" s="1">
        <v>0</v>
      </c>
      <c r="G15" s="15" t="e">
        <f>F15/F22</f>
        <v>#DIV/0!</v>
      </c>
      <c r="H15" s="6">
        <f t="shared" si="0"/>
        <v>139</v>
      </c>
      <c r="I15" s="16">
        <f>H15/H22</f>
        <v>9.1028159790438767E-2</v>
      </c>
    </row>
    <row r="16" spans="1:9" x14ac:dyDescent="0.2">
      <c r="A16" s="10" t="s">
        <v>39</v>
      </c>
      <c r="B16" s="1">
        <v>102</v>
      </c>
      <c r="C16" s="15">
        <f>B16/B22</f>
        <v>0.10602910602910603</v>
      </c>
      <c r="D16" s="1">
        <v>21</v>
      </c>
      <c r="E16" s="15">
        <f>D16/D22</f>
        <v>3.7168141592920353E-2</v>
      </c>
      <c r="F16" s="1">
        <v>0</v>
      </c>
      <c r="G16" s="15" t="e">
        <f>F16/F22</f>
        <v>#DIV/0!</v>
      </c>
      <c r="H16" s="6">
        <f t="shared" si="0"/>
        <v>123</v>
      </c>
      <c r="I16" s="16">
        <f>H16/H22</f>
        <v>8.0550098231827114E-2</v>
      </c>
    </row>
    <row r="17" spans="1:9" x14ac:dyDescent="0.2">
      <c r="A17" s="10" t="s">
        <v>40</v>
      </c>
      <c r="B17" s="1">
        <v>1</v>
      </c>
      <c r="C17" s="15">
        <f>B17/B22</f>
        <v>1.0395010395010396E-3</v>
      </c>
      <c r="D17" s="1">
        <v>0</v>
      </c>
      <c r="E17" s="15">
        <f>D17/D22</f>
        <v>0</v>
      </c>
      <c r="F17" s="1">
        <v>0</v>
      </c>
      <c r="G17" s="15" t="e">
        <f>F17/F22</f>
        <v>#DIV/0!</v>
      </c>
      <c r="H17" s="6">
        <f t="shared" si="0"/>
        <v>1</v>
      </c>
      <c r="I17" s="16">
        <f>H17/H22</f>
        <v>6.5487884741322858E-4</v>
      </c>
    </row>
    <row r="18" spans="1:9" x14ac:dyDescent="0.2">
      <c r="A18" s="10" t="s">
        <v>10</v>
      </c>
      <c r="B18" s="6">
        <v>589</v>
      </c>
      <c r="C18" s="15">
        <f>B18/B22</f>
        <v>0.61226611226611227</v>
      </c>
      <c r="D18" s="6">
        <v>150</v>
      </c>
      <c r="E18" s="15">
        <f>D18/D22</f>
        <v>0.26548672566371684</v>
      </c>
      <c r="F18" s="1">
        <v>0</v>
      </c>
      <c r="G18" s="15" t="e">
        <f>F18/F22</f>
        <v>#DIV/0!</v>
      </c>
      <c r="H18" s="6">
        <f t="shared" si="0"/>
        <v>739</v>
      </c>
      <c r="I18" s="16">
        <f>H18/H22</f>
        <v>0.48395546823837587</v>
      </c>
    </row>
    <row r="19" spans="1:9" x14ac:dyDescent="0.2">
      <c r="A19" s="10" t="s">
        <v>41</v>
      </c>
      <c r="B19" s="6">
        <v>47</v>
      </c>
      <c r="C19" s="15">
        <f>B19/B22</f>
        <v>4.8856548856548859E-2</v>
      </c>
      <c r="D19" s="6">
        <v>5</v>
      </c>
      <c r="E19" s="15">
        <f>D19/D22</f>
        <v>8.8495575221238937E-3</v>
      </c>
      <c r="F19" s="1">
        <v>0</v>
      </c>
      <c r="G19" s="15" t="e">
        <f>F19/F22</f>
        <v>#DIV/0!</v>
      </c>
      <c r="H19" s="6">
        <f t="shared" si="0"/>
        <v>52</v>
      </c>
      <c r="I19" s="16">
        <f>H19/H22</f>
        <v>3.4053700065487885E-2</v>
      </c>
    </row>
    <row r="20" spans="1:9" x14ac:dyDescent="0.2">
      <c r="A20" s="10" t="s">
        <v>61</v>
      </c>
      <c r="B20" s="1">
        <v>37</v>
      </c>
      <c r="C20" s="15">
        <f>B20/B22</f>
        <v>3.8461538461538464E-2</v>
      </c>
      <c r="D20" s="1">
        <v>326</v>
      </c>
      <c r="E20" s="15">
        <f>D20/D22</f>
        <v>0.57699115044247784</v>
      </c>
      <c r="F20" s="1">
        <v>0</v>
      </c>
      <c r="G20" s="15" t="e">
        <f>F20/F22</f>
        <v>#DIV/0!</v>
      </c>
      <c r="H20" s="6">
        <f t="shared" si="0"/>
        <v>363</v>
      </c>
      <c r="I20" s="16">
        <f>H20/H22</f>
        <v>0.23772102161100198</v>
      </c>
    </row>
    <row r="21" spans="1:9" x14ac:dyDescent="0.2">
      <c r="A21" s="21" t="s">
        <v>42</v>
      </c>
      <c r="B21" s="8">
        <v>20</v>
      </c>
      <c r="C21" s="15">
        <f>B21/B22</f>
        <v>2.0790020790020791E-2</v>
      </c>
      <c r="D21" s="8">
        <v>3</v>
      </c>
      <c r="E21" s="15">
        <f>D21/D22</f>
        <v>5.3097345132743362E-3</v>
      </c>
      <c r="F21" s="8">
        <v>0</v>
      </c>
      <c r="G21" s="15" t="e">
        <f>F21/F22</f>
        <v>#DIV/0!</v>
      </c>
      <c r="H21" s="7">
        <f t="shared" si="0"/>
        <v>23</v>
      </c>
      <c r="I21" s="18">
        <f>H21/H22</f>
        <v>1.5062213490504257E-2</v>
      </c>
    </row>
    <row r="22" spans="1:9" x14ac:dyDescent="0.2">
      <c r="A22" s="11" t="s">
        <v>7</v>
      </c>
      <c r="B22" s="7">
        <f>SUM(B13:B21)</f>
        <v>962</v>
      </c>
      <c r="C22" s="17">
        <f>SUM(C13:C21)</f>
        <v>1</v>
      </c>
      <c r="D22" s="7">
        <f>SUM(D13:D21)</f>
        <v>565</v>
      </c>
      <c r="E22" s="17">
        <f>SUM(E13:E21)</f>
        <v>1</v>
      </c>
      <c r="F22" s="8">
        <f>SUM(F13:F21)</f>
        <v>0</v>
      </c>
      <c r="G22" s="17" t="e">
        <f>SUM(G13:G20)</f>
        <v>#DIV/0!</v>
      </c>
      <c r="H22" s="7">
        <f>B22+D22</f>
        <v>1527</v>
      </c>
      <c r="I22" s="18">
        <f>SUM(I13:I21)</f>
        <v>1</v>
      </c>
    </row>
    <row r="23" spans="1:9" x14ac:dyDescent="0.2">
      <c r="A23" s="28" t="s">
        <v>11</v>
      </c>
      <c r="B23" s="29"/>
      <c r="C23" s="29"/>
      <c r="D23" s="29"/>
      <c r="E23" s="29"/>
      <c r="F23" s="29"/>
      <c r="G23" s="29"/>
      <c r="H23" s="29"/>
      <c r="I23" s="31"/>
    </row>
    <row r="24" spans="1:9" x14ac:dyDescent="0.2">
      <c r="A24" s="37" t="s">
        <v>12</v>
      </c>
      <c r="B24" s="5">
        <v>2</v>
      </c>
      <c r="C24" s="13">
        <f t="shared" ref="C24:C33" si="1">B24/$B$34</f>
        <v>2.0790020790020791E-3</v>
      </c>
      <c r="D24" s="5">
        <v>0</v>
      </c>
      <c r="E24" s="13">
        <f>D24/D34</f>
        <v>0</v>
      </c>
      <c r="F24" s="5">
        <v>0</v>
      </c>
      <c r="G24" s="13" t="e">
        <f>F24/F34</f>
        <v>#DIV/0!</v>
      </c>
      <c r="H24" s="5">
        <f t="shared" ref="H24:H33" si="2">B24+D24</f>
        <v>2</v>
      </c>
      <c r="I24" s="14">
        <f>H24/H34</f>
        <v>1.3097576948264572E-3</v>
      </c>
    </row>
    <row r="25" spans="1:9" x14ac:dyDescent="0.2">
      <c r="A25" s="10" t="s">
        <v>13</v>
      </c>
      <c r="B25" s="1">
        <v>160</v>
      </c>
      <c r="C25" s="13">
        <f t="shared" si="1"/>
        <v>0.16632016632016633</v>
      </c>
      <c r="D25" s="1">
        <v>0</v>
      </c>
      <c r="E25" s="15">
        <f>D25/D34</f>
        <v>0</v>
      </c>
      <c r="F25" s="1">
        <v>0</v>
      </c>
      <c r="G25" s="15" t="e">
        <f>F25/F34</f>
        <v>#DIV/0!</v>
      </c>
      <c r="H25" s="1">
        <f t="shared" si="2"/>
        <v>160</v>
      </c>
      <c r="I25" s="16">
        <f>H25/H34</f>
        <v>0.10478061558611657</v>
      </c>
    </row>
    <row r="26" spans="1:9" x14ac:dyDescent="0.2">
      <c r="A26" s="10" t="s">
        <v>14</v>
      </c>
      <c r="B26" s="1">
        <v>261</v>
      </c>
      <c r="C26" s="13">
        <f t="shared" si="1"/>
        <v>0.2713097713097713</v>
      </c>
      <c r="D26" s="1">
        <v>20</v>
      </c>
      <c r="E26" s="15">
        <f>D26/D34</f>
        <v>3.5398230088495575E-2</v>
      </c>
      <c r="F26" s="1">
        <v>0</v>
      </c>
      <c r="G26" s="15" t="e">
        <f>F26/F34</f>
        <v>#DIV/0!</v>
      </c>
      <c r="H26" s="5">
        <f t="shared" ref="H26:H32" si="3">B26+D26</f>
        <v>281</v>
      </c>
      <c r="I26" s="16">
        <f>H26/H34</f>
        <v>0.18402095612311722</v>
      </c>
    </row>
    <row r="27" spans="1:9" x14ac:dyDescent="0.2">
      <c r="A27" s="10" t="s">
        <v>15</v>
      </c>
      <c r="B27" s="1">
        <v>195</v>
      </c>
      <c r="C27" s="13">
        <f t="shared" si="1"/>
        <v>0.20270270270270271</v>
      </c>
      <c r="D27" s="1">
        <v>181</v>
      </c>
      <c r="E27" s="15">
        <f>D27/D34</f>
        <v>0.32035398230088497</v>
      </c>
      <c r="F27" s="1">
        <v>0</v>
      </c>
      <c r="G27" s="15" t="e">
        <f>F27/F34</f>
        <v>#DIV/0!</v>
      </c>
      <c r="H27" s="5">
        <f t="shared" si="3"/>
        <v>376</v>
      </c>
      <c r="I27" s="16">
        <f>H27/H34</f>
        <v>0.24623444662737393</v>
      </c>
    </row>
    <row r="28" spans="1:9" x14ac:dyDescent="0.2">
      <c r="A28" s="10" t="s">
        <v>16</v>
      </c>
      <c r="B28" s="1">
        <v>133</v>
      </c>
      <c r="C28" s="13">
        <f t="shared" si="1"/>
        <v>0.13825363825363826</v>
      </c>
      <c r="D28" s="1">
        <v>185</v>
      </c>
      <c r="E28" s="15">
        <f>D28/D34</f>
        <v>0.32743362831858408</v>
      </c>
      <c r="F28" s="1">
        <v>0</v>
      </c>
      <c r="G28" s="15" t="e">
        <f>F28/F34</f>
        <v>#DIV/0!</v>
      </c>
      <c r="H28" s="5">
        <f t="shared" si="3"/>
        <v>318</v>
      </c>
      <c r="I28" s="16">
        <f>H28/H34</f>
        <v>0.20825147347740669</v>
      </c>
    </row>
    <row r="29" spans="1:9" x14ac:dyDescent="0.2">
      <c r="A29" s="10" t="s">
        <v>17</v>
      </c>
      <c r="B29" s="1">
        <v>92</v>
      </c>
      <c r="C29" s="13">
        <f t="shared" si="1"/>
        <v>9.5634095634095639E-2</v>
      </c>
      <c r="D29" s="1">
        <v>66</v>
      </c>
      <c r="E29" s="15">
        <f>D29/D34</f>
        <v>0.1168141592920354</v>
      </c>
      <c r="F29" s="1">
        <v>0</v>
      </c>
      <c r="G29" s="15" t="e">
        <f>F29/F34</f>
        <v>#DIV/0!</v>
      </c>
      <c r="H29" s="5">
        <f t="shared" si="3"/>
        <v>158</v>
      </c>
      <c r="I29" s="16">
        <f>H29/H34</f>
        <v>0.10347085789129011</v>
      </c>
    </row>
    <row r="30" spans="1:9" x14ac:dyDescent="0.2">
      <c r="A30" s="10" t="s">
        <v>18</v>
      </c>
      <c r="B30" s="1">
        <v>62</v>
      </c>
      <c r="C30" s="13">
        <f t="shared" si="1"/>
        <v>6.4449064449064453E-2</v>
      </c>
      <c r="D30" s="1">
        <v>48</v>
      </c>
      <c r="E30" s="15">
        <f>D30/D34</f>
        <v>8.4955752212389379E-2</v>
      </c>
      <c r="F30" s="1">
        <v>0</v>
      </c>
      <c r="G30" s="15" t="e">
        <f>F30/F34</f>
        <v>#DIV/0!</v>
      </c>
      <c r="H30" s="5">
        <f t="shared" si="3"/>
        <v>110</v>
      </c>
      <c r="I30" s="16">
        <f>H30/H34</f>
        <v>7.2036673215455135E-2</v>
      </c>
    </row>
    <row r="31" spans="1:9" x14ac:dyDescent="0.2">
      <c r="A31" s="10" t="s">
        <v>19</v>
      </c>
      <c r="B31" s="1">
        <v>39</v>
      </c>
      <c r="C31" s="13">
        <f t="shared" si="1"/>
        <v>4.0540540540540543E-2</v>
      </c>
      <c r="D31" s="1">
        <v>46</v>
      </c>
      <c r="E31" s="15">
        <f>D31/D34</f>
        <v>8.1415929203539822E-2</v>
      </c>
      <c r="F31" s="1">
        <v>0</v>
      </c>
      <c r="G31" s="15" t="e">
        <f>F31/F34</f>
        <v>#DIV/0!</v>
      </c>
      <c r="H31" s="5">
        <f t="shared" si="3"/>
        <v>85</v>
      </c>
      <c r="I31" s="16">
        <f>H31/H34</f>
        <v>5.5664702030124427E-2</v>
      </c>
    </row>
    <row r="32" spans="1:9" x14ac:dyDescent="0.2">
      <c r="A32" s="10" t="s">
        <v>20</v>
      </c>
      <c r="B32" s="1">
        <v>18</v>
      </c>
      <c r="C32" s="13">
        <f t="shared" si="1"/>
        <v>1.8711018711018712E-2</v>
      </c>
      <c r="D32" s="1">
        <v>18</v>
      </c>
      <c r="E32" s="15">
        <f>D32/D34</f>
        <v>3.1858407079646017E-2</v>
      </c>
      <c r="F32" s="1">
        <v>0</v>
      </c>
      <c r="G32" s="15" t="e">
        <f>F32/F34</f>
        <v>#DIV/0!</v>
      </c>
      <c r="H32" s="5">
        <f t="shared" si="3"/>
        <v>36</v>
      </c>
      <c r="I32" s="16">
        <f>H32/H34</f>
        <v>2.3575638506876228E-2</v>
      </c>
    </row>
    <row r="33" spans="1:10" x14ac:dyDescent="0.2">
      <c r="A33" s="10" t="s">
        <v>21</v>
      </c>
      <c r="B33" s="1">
        <v>0</v>
      </c>
      <c r="C33" s="13">
        <f t="shared" si="1"/>
        <v>0</v>
      </c>
      <c r="D33" s="1">
        <v>1</v>
      </c>
      <c r="E33" s="15">
        <f>D33/D34</f>
        <v>1.7699115044247787E-3</v>
      </c>
      <c r="F33" s="1">
        <v>0</v>
      </c>
      <c r="G33" s="15" t="e">
        <f>F33/F34</f>
        <v>#DIV/0!</v>
      </c>
      <c r="H33" s="5">
        <f t="shared" si="2"/>
        <v>1</v>
      </c>
      <c r="I33" s="16">
        <f>H33/H34</f>
        <v>6.5487884741322858E-4</v>
      </c>
    </row>
    <row r="34" spans="1:10" x14ac:dyDescent="0.2">
      <c r="A34" s="11" t="s">
        <v>7</v>
      </c>
      <c r="B34" s="7">
        <f t="shared" ref="B34:G34" si="4">SUM(B24:B33)</f>
        <v>962</v>
      </c>
      <c r="C34" s="17">
        <f t="shared" si="4"/>
        <v>1</v>
      </c>
      <c r="D34" s="7">
        <f t="shared" si="4"/>
        <v>565</v>
      </c>
      <c r="E34" s="17">
        <f t="shared" si="4"/>
        <v>1</v>
      </c>
      <c r="F34" s="7">
        <f t="shared" si="4"/>
        <v>0</v>
      </c>
      <c r="G34" s="17" t="e">
        <f t="shared" si="4"/>
        <v>#DIV/0!</v>
      </c>
      <c r="H34" s="4">
        <f>B34+D34</f>
        <v>1527</v>
      </c>
      <c r="I34" s="18">
        <f>SUM(I24:I33)</f>
        <v>1</v>
      </c>
      <c r="J34" s="3"/>
    </row>
    <row r="35" spans="1:10" x14ac:dyDescent="0.2">
      <c r="A35" s="28" t="s">
        <v>22</v>
      </c>
      <c r="B35" s="29"/>
      <c r="C35" s="29"/>
      <c r="D35" s="29"/>
      <c r="E35" s="29"/>
      <c r="F35" s="30"/>
      <c r="G35" s="29"/>
      <c r="H35" s="29"/>
      <c r="I35" s="31"/>
    </row>
    <row r="36" spans="1:10" x14ac:dyDescent="0.2">
      <c r="A36" s="9" t="s">
        <v>23</v>
      </c>
      <c r="B36" s="88">
        <v>25.72</v>
      </c>
      <c r="C36" s="89"/>
      <c r="D36" s="88">
        <v>29.56</v>
      </c>
      <c r="E36" s="89"/>
      <c r="F36" s="88">
        <v>0</v>
      </c>
      <c r="G36" s="89"/>
      <c r="H36" s="88">
        <v>27.14</v>
      </c>
      <c r="I36" s="90"/>
    </row>
    <row r="37" spans="1:10" x14ac:dyDescent="0.2">
      <c r="A37" s="12" t="s">
        <v>24</v>
      </c>
      <c r="B37" s="91">
        <v>7.66</v>
      </c>
      <c r="C37" s="92"/>
      <c r="D37" s="91">
        <v>8</v>
      </c>
      <c r="E37" s="92"/>
      <c r="F37" s="91">
        <v>0</v>
      </c>
      <c r="G37" s="92"/>
      <c r="H37" s="91">
        <v>8</v>
      </c>
      <c r="I37" s="93"/>
    </row>
    <row r="38" spans="1:10" x14ac:dyDescent="0.2">
      <c r="A38" s="28" t="s">
        <v>56</v>
      </c>
      <c r="B38" s="29"/>
      <c r="C38" s="29"/>
      <c r="D38" s="29"/>
      <c r="E38" s="29"/>
      <c r="F38" s="30"/>
      <c r="G38" s="29"/>
      <c r="H38" s="29"/>
      <c r="I38" s="31"/>
    </row>
    <row r="39" spans="1:10" x14ac:dyDescent="0.2">
      <c r="A39" s="10" t="s">
        <v>32</v>
      </c>
      <c r="B39" s="6">
        <v>773</v>
      </c>
      <c r="C39" s="15">
        <f>B39/B42</f>
        <v>0.80353430353430355</v>
      </c>
      <c r="D39" s="6">
        <v>133</v>
      </c>
      <c r="E39" s="15">
        <f>D39/D42</f>
        <v>0.23539823008849559</v>
      </c>
      <c r="F39" s="1">
        <v>0</v>
      </c>
      <c r="G39" s="15" t="e">
        <f>F39/F42</f>
        <v>#DIV/0!</v>
      </c>
      <c r="H39" s="6">
        <f t="shared" ref="H39:H41" si="5">B39+D39</f>
        <v>906</v>
      </c>
      <c r="I39" s="16">
        <f>H39/H42</f>
        <v>0.59332023575638504</v>
      </c>
    </row>
    <row r="40" spans="1:10" x14ac:dyDescent="0.2">
      <c r="A40" s="10" t="s">
        <v>61</v>
      </c>
      <c r="B40" s="6">
        <v>37</v>
      </c>
      <c r="C40" s="15">
        <f>B40/B42</f>
        <v>3.8461538461538464E-2</v>
      </c>
      <c r="D40" s="6">
        <v>326</v>
      </c>
      <c r="E40" s="15">
        <f>D40/D42</f>
        <v>0.57699115044247784</v>
      </c>
      <c r="F40" s="1">
        <v>0</v>
      </c>
      <c r="G40" s="15" t="e">
        <f>F40/F42</f>
        <v>#DIV/0!</v>
      </c>
      <c r="H40" s="6">
        <f t="shared" si="5"/>
        <v>363</v>
      </c>
      <c r="I40" s="16">
        <f>H40/H42</f>
        <v>0.23772102161100198</v>
      </c>
    </row>
    <row r="41" spans="1:10" x14ac:dyDescent="0.2">
      <c r="A41" s="10" t="s">
        <v>33</v>
      </c>
      <c r="B41" s="1">
        <v>152</v>
      </c>
      <c r="C41" s="15">
        <f>B41/B42</f>
        <v>0.15800415800415801</v>
      </c>
      <c r="D41" s="1">
        <v>106</v>
      </c>
      <c r="E41" s="15">
        <f>D41/D42</f>
        <v>0.18761061946902655</v>
      </c>
      <c r="F41" s="1">
        <v>0</v>
      </c>
      <c r="G41" s="15" t="e">
        <f>F41/F42</f>
        <v>#DIV/0!</v>
      </c>
      <c r="H41" s="6">
        <f t="shared" si="5"/>
        <v>258</v>
      </c>
      <c r="I41" s="16">
        <f>H41/H42</f>
        <v>0.16895874263261296</v>
      </c>
    </row>
    <row r="42" spans="1:10" x14ac:dyDescent="0.2">
      <c r="A42" s="11" t="s">
        <v>7</v>
      </c>
      <c r="B42" s="7">
        <f t="shared" ref="B42:I42" si="6">SUM(B39:B41)</f>
        <v>962</v>
      </c>
      <c r="C42" s="17">
        <f t="shared" si="6"/>
        <v>1</v>
      </c>
      <c r="D42" s="7">
        <f t="shared" si="6"/>
        <v>565</v>
      </c>
      <c r="E42" s="17">
        <f t="shared" si="6"/>
        <v>1</v>
      </c>
      <c r="F42" s="8">
        <f t="shared" si="6"/>
        <v>0</v>
      </c>
      <c r="G42" s="17" t="e">
        <f t="shared" si="6"/>
        <v>#DIV/0!</v>
      </c>
      <c r="H42" s="7">
        <f>B42+D42</f>
        <v>1527</v>
      </c>
      <c r="I42" s="18">
        <f t="shared" si="6"/>
        <v>1</v>
      </c>
    </row>
    <row r="43" spans="1:10" x14ac:dyDescent="0.2">
      <c r="A43" s="28" t="s">
        <v>44</v>
      </c>
      <c r="B43" s="29"/>
      <c r="C43" s="29"/>
      <c r="D43" s="29"/>
      <c r="E43" s="29"/>
      <c r="F43" s="30"/>
      <c r="G43" s="29"/>
      <c r="H43" s="29"/>
      <c r="I43" s="31"/>
    </row>
    <row r="44" spans="1:10" x14ac:dyDescent="0.2">
      <c r="A44" s="9" t="s">
        <v>25</v>
      </c>
      <c r="B44" s="4">
        <v>693</v>
      </c>
      <c r="C44" s="19">
        <f>B44/B46</f>
        <v>0.72037422037422039</v>
      </c>
      <c r="D44" s="5">
        <v>332</v>
      </c>
      <c r="E44" s="19">
        <f>D44/D46</f>
        <v>0.5876106194690266</v>
      </c>
      <c r="F44" s="5">
        <v>0</v>
      </c>
      <c r="G44" s="19" t="e">
        <f>F44/F46</f>
        <v>#DIV/0!</v>
      </c>
      <c r="H44" s="4">
        <f t="shared" ref="H44:H45" si="7">B44+D44</f>
        <v>1025</v>
      </c>
      <c r="I44" s="14">
        <f>H44/H46</f>
        <v>0.67125081859855928</v>
      </c>
    </row>
    <row r="45" spans="1:10" x14ac:dyDescent="0.2">
      <c r="A45" s="10" t="s">
        <v>26</v>
      </c>
      <c r="B45" s="6">
        <v>269</v>
      </c>
      <c r="C45" s="15">
        <f>B45/B46</f>
        <v>0.27962577962577961</v>
      </c>
      <c r="D45" s="6">
        <v>233</v>
      </c>
      <c r="E45" s="15">
        <f>D45/D46</f>
        <v>0.41238938053097346</v>
      </c>
      <c r="F45" s="1">
        <v>0</v>
      </c>
      <c r="G45" s="15" t="e">
        <f>F45/F46</f>
        <v>#DIV/0!</v>
      </c>
      <c r="H45" s="4">
        <f t="shared" si="7"/>
        <v>502</v>
      </c>
      <c r="I45" s="16">
        <f>H45/H46</f>
        <v>0.32874918140144072</v>
      </c>
    </row>
    <row r="46" spans="1:10" x14ac:dyDescent="0.2">
      <c r="A46" s="11" t="s">
        <v>7</v>
      </c>
      <c r="B46" s="7">
        <f t="shared" ref="B46:G46" si="8">SUM(B44:B45)</f>
        <v>962</v>
      </c>
      <c r="C46" s="20">
        <f t="shared" si="8"/>
        <v>1</v>
      </c>
      <c r="D46" s="7">
        <f t="shared" si="8"/>
        <v>565</v>
      </c>
      <c r="E46" s="20">
        <f t="shared" si="8"/>
        <v>1</v>
      </c>
      <c r="F46" s="7">
        <f t="shared" si="8"/>
        <v>0</v>
      </c>
      <c r="G46" s="20" t="e">
        <f t="shared" si="8"/>
        <v>#DIV/0!</v>
      </c>
      <c r="H46" s="4">
        <f>B46+D46</f>
        <v>1527</v>
      </c>
      <c r="I46" s="36">
        <f>SUM(I44:I45)</f>
        <v>1</v>
      </c>
    </row>
    <row r="47" spans="1:10" ht="12.75" customHeight="1" x14ac:dyDescent="0.2">
      <c r="A47" s="28" t="s">
        <v>43</v>
      </c>
      <c r="B47" s="29"/>
      <c r="C47" s="29"/>
      <c r="D47" s="29"/>
      <c r="E47" s="29"/>
      <c r="F47" s="30"/>
      <c r="G47" s="29"/>
      <c r="H47" s="29"/>
      <c r="I47" s="31"/>
    </row>
    <row r="48" spans="1:10" ht="12.75" customHeight="1" x14ac:dyDescent="0.2">
      <c r="A48" s="9" t="s">
        <v>35</v>
      </c>
      <c r="B48" s="4">
        <v>386</v>
      </c>
      <c r="C48" s="19">
        <f>B48/B50</f>
        <v>0.40124740124740127</v>
      </c>
      <c r="D48" s="5">
        <v>211</v>
      </c>
      <c r="E48" s="19">
        <f>D48/D50</f>
        <v>0.3734513274336283</v>
      </c>
      <c r="F48" s="5">
        <v>0</v>
      </c>
      <c r="G48" s="19" t="e">
        <f>F48/F50</f>
        <v>#DIV/0!</v>
      </c>
      <c r="H48" s="4">
        <f t="shared" ref="H48:H49" si="9">B48+D48</f>
        <v>597</v>
      </c>
      <c r="I48" s="14">
        <f>H48/H50</f>
        <v>0.39096267190569745</v>
      </c>
    </row>
    <row r="49" spans="1:11" ht="12.75" customHeight="1" x14ac:dyDescent="0.2">
      <c r="A49" s="10" t="s">
        <v>36</v>
      </c>
      <c r="B49" s="6">
        <v>576</v>
      </c>
      <c r="C49" s="15">
        <f>B49/B50</f>
        <v>0.59875259875259879</v>
      </c>
      <c r="D49" s="6">
        <v>354</v>
      </c>
      <c r="E49" s="15">
        <f>D49/D50</f>
        <v>0.6265486725663717</v>
      </c>
      <c r="F49" s="1">
        <v>0</v>
      </c>
      <c r="G49" s="15" t="e">
        <f>F49/F50</f>
        <v>#DIV/0!</v>
      </c>
      <c r="H49" s="4">
        <f t="shared" si="9"/>
        <v>930</v>
      </c>
      <c r="I49" s="16">
        <f>H49/H50</f>
        <v>0.60903732809430255</v>
      </c>
    </row>
    <row r="50" spans="1:11" x14ac:dyDescent="0.2">
      <c r="A50" s="11" t="s">
        <v>7</v>
      </c>
      <c r="B50" s="7">
        <f t="shared" ref="B50:G50" si="10">SUM(B48:B49)</f>
        <v>962</v>
      </c>
      <c r="C50" s="20">
        <f t="shared" si="10"/>
        <v>1</v>
      </c>
      <c r="D50" s="7">
        <f t="shared" si="10"/>
        <v>565</v>
      </c>
      <c r="E50" s="20">
        <f t="shared" si="10"/>
        <v>1</v>
      </c>
      <c r="F50" s="7">
        <f t="shared" si="10"/>
        <v>0</v>
      </c>
      <c r="G50" s="20" t="e">
        <f t="shared" si="10"/>
        <v>#DIV/0!</v>
      </c>
      <c r="H50" s="4">
        <f>B50+D50</f>
        <v>1527</v>
      </c>
      <c r="I50" s="18">
        <f>SUM(I48:I49)</f>
        <v>1</v>
      </c>
    </row>
    <row r="51" spans="1:11" x14ac:dyDescent="0.2">
      <c r="A51" s="32" t="s">
        <v>28</v>
      </c>
      <c r="B51" s="33"/>
      <c r="C51" s="33"/>
      <c r="D51" s="33"/>
      <c r="E51" s="33"/>
      <c r="F51" s="34"/>
      <c r="G51" s="33"/>
      <c r="H51" s="33"/>
      <c r="I51" s="35"/>
    </row>
    <row r="52" spans="1:11" x14ac:dyDescent="0.2">
      <c r="A52" s="44" t="s">
        <v>27</v>
      </c>
      <c r="B52" s="81">
        <v>800.7</v>
      </c>
      <c r="C52" s="82"/>
      <c r="D52" s="83">
        <v>464.2</v>
      </c>
      <c r="E52" s="84"/>
      <c r="F52" s="81">
        <v>0</v>
      </c>
      <c r="G52" s="82"/>
      <c r="H52" s="83">
        <v>1264.8</v>
      </c>
      <c r="I52" s="85"/>
      <c r="K52" s="73"/>
    </row>
    <row r="53" spans="1:11" x14ac:dyDescent="0.2">
      <c r="A53" s="28" t="s">
        <v>45</v>
      </c>
      <c r="B53" s="29"/>
      <c r="C53" s="29"/>
      <c r="D53" s="29"/>
      <c r="E53" s="29"/>
      <c r="F53" s="30"/>
      <c r="G53" s="29"/>
      <c r="H53" s="29"/>
      <c r="I53" s="31"/>
    </row>
    <row r="54" spans="1:11" x14ac:dyDescent="0.2">
      <c r="A54" s="38" t="s">
        <v>46</v>
      </c>
      <c r="B54" s="4">
        <v>962</v>
      </c>
      <c r="C54" s="19">
        <f>B54/B56</f>
        <v>1</v>
      </c>
      <c r="D54" s="4">
        <v>561</v>
      </c>
      <c r="E54" s="19">
        <f>D54/D56</f>
        <v>0.99292035398230083</v>
      </c>
      <c r="F54" s="5">
        <v>0</v>
      </c>
      <c r="G54" s="19" t="e">
        <f>F54/F56</f>
        <v>#DIV/0!</v>
      </c>
      <c r="H54" s="4">
        <f>B54+D54</f>
        <v>1523</v>
      </c>
      <c r="I54" s="14">
        <f>H54/H56</f>
        <v>0.99738048461034712</v>
      </c>
    </row>
    <row r="55" spans="1:11" x14ac:dyDescent="0.2">
      <c r="A55" s="39" t="s">
        <v>47</v>
      </c>
      <c r="B55" s="6">
        <v>0</v>
      </c>
      <c r="C55" s="15">
        <f>B55/B56</f>
        <v>0</v>
      </c>
      <c r="D55" s="6">
        <v>4</v>
      </c>
      <c r="E55" s="15">
        <f>D55/D56</f>
        <v>7.0796460176991149E-3</v>
      </c>
      <c r="F55" s="1">
        <v>0</v>
      </c>
      <c r="G55" s="15" t="e">
        <f>F55/F56</f>
        <v>#DIV/0!</v>
      </c>
      <c r="H55" s="4">
        <f>B55+D55</f>
        <v>4</v>
      </c>
      <c r="I55" s="16">
        <f>H55/H56</f>
        <v>2.6195153896529143E-3</v>
      </c>
    </row>
    <row r="56" spans="1:11" ht="13.5" thickBot="1" x14ac:dyDescent="0.25">
      <c r="A56" s="40" t="s">
        <v>7</v>
      </c>
      <c r="B56" s="41">
        <f t="shared" ref="B56:G56" si="11">SUM(B54:B55)</f>
        <v>962</v>
      </c>
      <c r="C56" s="42">
        <f t="shared" si="11"/>
        <v>1</v>
      </c>
      <c r="D56" s="41">
        <f t="shared" si="11"/>
        <v>565</v>
      </c>
      <c r="E56" s="42">
        <f t="shared" si="11"/>
        <v>1</v>
      </c>
      <c r="F56" s="41">
        <f t="shared" si="11"/>
        <v>0</v>
      </c>
      <c r="G56" s="42" t="e">
        <f t="shared" si="11"/>
        <v>#DIV/0!</v>
      </c>
      <c r="H56" s="41">
        <f>B56+D56</f>
        <v>1527</v>
      </c>
      <c r="I56" s="43">
        <f>SUM(I54:I55)</f>
        <v>1</v>
      </c>
    </row>
    <row r="57" spans="1:11" ht="13.5" thickTop="1" x14ac:dyDescent="0.2">
      <c r="A57" s="74"/>
      <c r="B57" s="3"/>
      <c r="C57" s="70"/>
      <c r="D57" s="3"/>
      <c r="E57" s="70"/>
      <c r="F57" s="3"/>
      <c r="G57" s="70"/>
      <c r="H57" s="3"/>
      <c r="I57" s="75"/>
    </row>
    <row r="58" spans="1:11" ht="15" customHeight="1" x14ac:dyDescent="0.2">
      <c r="A58" s="76" t="s">
        <v>53</v>
      </c>
      <c r="B58" s="76"/>
      <c r="C58" s="76"/>
      <c r="D58" s="76"/>
      <c r="E58" s="76"/>
      <c r="F58" s="77"/>
      <c r="G58" s="76"/>
      <c r="H58" s="76"/>
      <c r="I58" s="76"/>
    </row>
    <row r="59" spans="1:11" ht="37.9" customHeight="1" x14ac:dyDescent="0.2">
      <c r="A59" s="86" t="s">
        <v>54</v>
      </c>
      <c r="B59" s="86"/>
      <c r="C59" s="86"/>
      <c r="D59" s="86"/>
      <c r="E59" s="86"/>
      <c r="F59" s="86"/>
      <c r="G59" s="86"/>
      <c r="H59" s="86"/>
      <c r="I59" s="86"/>
    </row>
    <row r="60" spans="1:11" ht="37.9" customHeight="1" x14ac:dyDescent="0.2">
      <c r="A60" s="79" t="s">
        <v>55</v>
      </c>
      <c r="B60" s="79"/>
      <c r="C60" s="79"/>
      <c r="D60" s="79"/>
      <c r="E60" s="79"/>
      <c r="F60" s="79"/>
      <c r="G60" s="79"/>
      <c r="H60" s="79"/>
      <c r="I60" s="79"/>
    </row>
    <row r="61" spans="1:11" ht="16.149999999999999" customHeight="1" x14ac:dyDescent="0.2">
      <c r="A61" s="87" t="s">
        <v>30</v>
      </c>
      <c r="B61" s="87"/>
      <c r="C61" s="87"/>
      <c r="D61" s="87"/>
      <c r="E61" s="87"/>
      <c r="F61" s="87"/>
      <c r="G61" s="87"/>
      <c r="H61" s="87"/>
      <c r="I61" s="87"/>
    </row>
    <row r="62" spans="1:11" x14ac:dyDescent="0.2">
      <c r="G62" s="99"/>
      <c r="H62" s="80"/>
      <c r="I62" s="80"/>
    </row>
    <row r="63" spans="1:11" x14ac:dyDescent="0.2">
      <c r="G63" s="80"/>
      <c r="H63" s="80"/>
      <c r="I63" s="80"/>
    </row>
  </sheetData>
  <mergeCells count="23">
    <mergeCell ref="A2:I2"/>
    <mergeCell ref="A3:I3"/>
    <mergeCell ref="A4:I4"/>
    <mergeCell ref="B6:C6"/>
    <mergeCell ref="D6:E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zoomScale="96" zoomScaleNormal="96" workbookViewId="0">
      <selection activeCell="A20" sqref="A20"/>
    </sheetView>
  </sheetViews>
  <sheetFormatPr defaultRowHeight="12.75" x14ac:dyDescent="0.2"/>
  <cols>
    <col min="1" max="1" width="36.7109375" customWidth="1"/>
    <col min="2" max="5" width="8.7109375" customWidth="1"/>
    <col min="6" max="6" width="6.7109375" style="2" hidden="1" customWidth="1"/>
    <col min="7" max="7" width="9.140625" hidden="1" customWidth="1"/>
    <col min="8" max="9" width="8.7109375" customWidth="1"/>
  </cols>
  <sheetData>
    <row r="2" spans="1:9" ht="15.75" x14ac:dyDescent="0.25">
      <c r="A2" s="94" t="s">
        <v>52</v>
      </c>
      <c r="B2" s="94"/>
      <c r="C2" s="94"/>
      <c r="D2" s="94"/>
      <c r="E2" s="94"/>
      <c r="F2" s="94"/>
      <c r="G2" s="94"/>
      <c r="H2" s="94"/>
      <c r="I2" s="94"/>
    </row>
    <row r="3" spans="1:9" ht="15.75" x14ac:dyDescent="0.25">
      <c r="A3" s="94" t="s">
        <v>60</v>
      </c>
      <c r="B3" s="94"/>
      <c r="C3" s="94"/>
      <c r="D3" s="94"/>
      <c r="E3" s="94"/>
      <c r="F3" s="94"/>
      <c r="G3" s="94"/>
      <c r="H3" s="94"/>
      <c r="I3" s="94"/>
    </row>
    <row r="4" spans="1:9" ht="15.75" x14ac:dyDescent="0.25">
      <c r="A4" s="94" t="s">
        <v>58</v>
      </c>
      <c r="B4" s="94"/>
      <c r="C4" s="94"/>
      <c r="D4" s="94"/>
      <c r="E4" s="94"/>
      <c r="F4" s="94"/>
      <c r="G4" s="94"/>
      <c r="H4" s="94"/>
      <c r="I4" s="94"/>
    </row>
    <row r="5" spans="1:9" ht="13.5" thickBot="1" x14ac:dyDescent="0.25"/>
    <row r="6" spans="1:9" ht="13.5" thickTop="1" x14ac:dyDescent="0.2">
      <c r="A6" s="22"/>
      <c r="B6" s="95" t="s">
        <v>0</v>
      </c>
      <c r="C6" s="96"/>
      <c r="D6" s="97" t="s">
        <v>34</v>
      </c>
      <c r="E6" s="96"/>
      <c r="F6" s="45" t="s">
        <v>3</v>
      </c>
      <c r="G6" s="46"/>
      <c r="H6" s="95" t="s">
        <v>7</v>
      </c>
      <c r="I6" s="98"/>
    </row>
    <row r="7" spans="1:9" x14ac:dyDescent="0.2">
      <c r="A7" s="23"/>
      <c r="B7" s="24" t="s">
        <v>1</v>
      </c>
      <c r="C7" s="25" t="s">
        <v>2</v>
      </c>
      <c r="D7" s="24" t="s">
        <v>1</v>
      </c>
      <c r="E7" s="25" t="s">
        <v>2</v>
      </c>
      <c r="F7" s="26" t="s">
        <v>1</v>
      </c>
      <c r="G7" s="25" t="s">
        <v>2</v>
      </c>
      <c r="H7" s="24" t="s">
        <v>1</v>
      </c>
      <c r="I7" s="27" t="s">
        <v>2</v>
      </c>
    </row>
    <row r="8" spans="1:9" x14ac:dyDescent="0.2">
      <c r="A8" s="28" t="s">
        <v>4</v>
      </c>
      <c r="B8" s="29"/>
      <c r="C8" s="29"/>
      <c r="D8" s="29"/>
      <c r="E8" s="29"/>
      <c r="F8" s="30"/>
      <c r="G8" s="29"/>
      <c r="H8" s="29"/>
      <c r="I8" s="31"/>
    </row>
    <row r="9" spans="1:9" x14ac:dyDescent="0.2">
      <c r="A9" s="9" t="s">
        <v>5</v>
      </c>
      <c r="B9" s="4">
        <v>96</v>
      </c>
      <c r="C9" s="13">
        <f>B9/B11</f>
        <v>0.29813664596273293</v>
      </c>
      <c r="D9" s="4">
        <v>15</v>
      </c>
      <c r="E9" s="13">
        <f>D9/D11</f>
        <v>0.16853932584269662</v>
      </c>
      <c r="F9" s="5">
        <v>0</v>
      </c>
      <c r="G9" s="13" t="e">
        <f>F9/F11</f>
        <v>#DIV/0!</v>
      </c>
      <c r="H9" s="4">
        <f>B9+D9</f>
        <v>111</v>
      </c>
      <c r="I9" s="14">
        <f>H9/H11</f>
        <v>0.27007299270072993</v>
      </c>
    </row>
    <row r="10" spans="1:9" x14ac:dyDescent="0.2">
      <c r="A10" s="10" t="s">
        <v>6</v>
      </c>
      <c r="B10" s="6">
        <v>226</v>
      </c>
      <c r="C10" s="15">
        <f>B10/B11</f>
        <v>0.70186335403726707</v>
      </c>
      <c r="D10" s="6">
        <v>74</v>
      </c>
      <c r="E10" s="15">
        <f>D10/D11</f>
        <v>0.8314606741573034</v>
      </c>
      <c r="F10" s="1">
        <v>0</v>
      </c>
      <c r="G10" s="15" t="e">
        <f>F10/F11</f>
        <v>#DIV/0!</v>
      </c>
      <c r="H10" s="6">
        <f t="shared" ref="H10:H11" si="0">B10+D10</f>
        <v>300</v>
      </c>
      <c r="I10" s="16">
        <f>H10/H11</f>
        <v>0.72992700729927007</v>
      </c>
    </row>
    <row r="11" spans="1:9" x14ac:dyDescent="0.2">
      <c r="A11" s="11" t="s">
        <v>7</v>
      </c>
      <c r="B11" s="7">
        <f>SUM(B9:B10)</f>
        <v>322</v>
      </c>
      <c r="C11" s="17">
        <f>SUM(C9:C10)</f>
        <v>1</v>
      </c>
      <c r="D11" s="7">
        <f>D9+D10</f>
        <v>89</v>
      </c>
      <c r="E11" s="17">
        <f>SUM(E9:E10)</f>
        <v>1</v>
      </c>
      <c r="F11" s="8">
        <f>SUM(F9:F10)</f>
        <v>0</v>
      </c>
      <c r="G11" s="17" t="e">
        <f>SUM(G9:G10)</f>
        <v>#DIV/0!</v>
      </c>
      <c r="H11" s="7">
        <f t="shared" si="0"/>
        <v>411</v>
      </c>
      <c r="I11" s="18">
        <f>SUM(I9:I10)</f>
        <v>1</v>
      </c>
    </row>
    <row r="12" spans="1:9" x14ac:dyDescent="0.2">
      <c r="A12" s="28" t="s">
        <v>8</v>
      </c>
      <c r="B12" s="29"/>
      <c r="C12" s="29"/>
      <c r="D12" s="29"/>
      <c r="E12" s="29"/>
      <c r="F12" s="29"/>
      <c r="G12" s="29"/>
      <c r="H12" s="29"/>
      <c r="I12" s="31"/>
    </row>
    <row r="13" spans="1:9" x14ac:dyDescent="0.2">
      <c r="A13" s="9" t="s">
        <v>37</v>
      </c>
      <c r="B13" s="5">
        <v>1</v>
      </c>
      <c r="C13" s="13">
        <f>B13/B22</f>
        <v>3.105590062111801E-3</v>
      </c>
      <c r="D13" s="5">
        <v>0</v>
      </c>
      <c r="E13" s="13">
        <f>D13/D22</f>
        <v>0</v>
      </c>
      <c r="F13" s="5">
        <v>0</v>
      </c>
      <c r="G13" s="13" t="e">
        <f>F13/F22</f>
        <v>#DIV/0!</v>
      </c>
      <c r="H13" s="4">
        <f t="shared" ref="H13:H22" si="1">B13+D13</f>
        <v>1</v>
      </c>
      <c r="I13" s="14">
        <f>H13/H22</f>
        <v>2.4330900243309003E-3</v>
      </c>
    </row>
    <row r="14" spans="1:9" x14ac:dyDescent="0.2">
      <c r="A14" s="10" t="s">
        <v>9</v>
      </c>
      <c r="B14" s="1">
        <v>7</v>
      </c>
      <c r="C14" s="15">
        <f>B14/B22</f>
        <v>2.1739130434782608E-2</v>
      </c>
      <c r="D14" s="1">
        <v>1</v>
      </c>
      <c r="E14" s="15">
        <f>D14/D22</f>
        <v>1.1235955056179775E-2</v>
      </c>
      <c r="F14" s="1">
        <v>0</v>
      </c>
      <c r="G14" s="15" t="e">
        <f>F14/F22</f>
        <v>#DIV/0!</v>
      </c>
      <c r="H14" s="6">
        <f t="shared" si="1"/>
        <v>8</v>
      </c>
      <c r="I14" s="16">
        <f>H14/H22</f>
        <v>1.9464720194647202E-2</v>
      </c>
    </row>
    <row r="15" spans="1:9" x14ac:dyDescent="0.2">
      <c r="A15" s="10" t="s">
        <v>38</v>
      </c>
      <c r="B15" s="1">
        <v>48</v>
      </c>
      <c r="C15" s="15">
        <f>B15/B22</f>
        <v>0.14906832298136646</v>
      </c>
      <c r="D15" s="1">
        <v>8</v>
      </c>
      <c r="E15" s="15">
        <f>D15/D22</f>
        <v>8.98876404494382E-2</v>
      </c>
      <c r="F15" s="1">
        <v>0</v>
      </c>
      <c r="G15" s="15" t="e">
        <f>F15/F22</f>
        <v>#DIV/0!</v>
      </c>
      <c r="H15" s="6">
        <f t="shared" si="1"/>
        <v>56</v>
      </c>
      <c r="I15" s="16">
        <f>H15/H22</f>
        <v>0.13625304136253041</v>
      </c>
    </row>
    <row r="16" spans="1:9" x14ac:dyDescent="0.2">
      <c r="A16" s="10" t="s">
        <v>39</v>
      </c>
      <c r="B16" s="1">
        <v>38</v>
      </c>
      <c r="C16" s="15">
        <f>B16/B22</f>
        <v>0.11801242236024845</v>
      </c>
      <c r="D16" s="1">
        <v>8</v>
      </c>
      <c r="E16" s="15">
        <f>D16/D22</f>
        <v>8.98876404494382E-2</v>
      </c>
      <c r="F16" s="1">
        <v>0</v>
      </c>
      <c r="G16" s="15" t="e">
        <f>F16/F22</f>
        <v>#DIV/0!</v>
      </c>
      <c r="H16" s="6">
        <f t="shared" si="1"/>
        <v>46</v>
      </c>
      <c r="I16" s="16">
        <f>H16/H22</f>
        <v>0.11192214111922141</v>
      </c>
    </row>
    <row r="17" spans="1:9" x14ac:dyDescent="0.2">
      <c r="A17" s="10" t="s">
        <v>40</v>
      </c>
      <c r="B17" s="1">
        <v>0</v>
      </c>
      <c r="C17" s="15">
        <f>B17/B22</f>
        <v>0</v>
      </c>
      <c r="D17" s="1">
        <v>0</v>
      </c>
      <c r="E17" s="15">
        <f>D17/D22</f>
        <v>0</v>
      </c>
      <c r="F17" s="1">
        <v>0</v>
      </c>
      <c r="G17" s="15" t="e">
        <f>F17/F22</f>
        <v>#DIV/0!</v>
      </c>
      <c r="H17" s="6">
        <f t="shared" si="1"/>
        <v>0</v>
      </c>
      <c r="I17" s="16">
        <f>H17/H22</f>
        <v>0</v>
      </c>
    </row>
    <row r="18" spans="1:9" x14ac:dyDescent="0.2">
      <c r="A18" s="10" t="s">
        <v>10</v>
      </c>
      <c r="B18" s="6">
        <v>207</v>
      </c>
      <c r="C18" s="15">
        <f>B18/B22</f>
        <v>0.6428571428571429</v>
      </c>
      <c r="D18" s="6">
        <v>69</v>
      </c>
      <c r="E18" s="15">
        <f>D18/D22</f>
        <v>0.7752808988764045</v>
      </c>
      <c r="F18" s="1">
        <v>0</v>
      </c>
      <c r="G18" s="15" t="e">
        <f>F18/F22</f>
        <v>#DIV/0!</v>
      </c>
      <c r="H18" s="6">
        <f t="shared" si="1"/>
        <v>276</v>
      </c>
      <c r="I18" s="16">
        <f>H18/H22</f>
        <v>0.67153284671532842</v>
      </c>
    </row>
    <row r="19" spans="1:9" x14ac:dyDescent="0.2">
      <c r="A19" s="10" t="s">
        <v>41</v>
      </c>
      <c r="B19" s="6">
        <v>16</v>
      </c>
      <c r="C19" s="15">
        <f>B19/B22</f>
        <v>4.9689440993788817E-2</v>
      </c>
      <c r="D19" s="6">
        <v>2</v>
      </c>
      <c r="E19" s="15">
        <f>D19/D22</f>
        <v>2.247191011235955E-2</v>
      </c>
      <c r="F19" s="1">
        <v>0</v>
      </c>
      <c r="G19" s="15" t="e">
        <f>F19/F22</f>
        <v>#DIV/0!</v>
      </c>
      <c r="H19" s="6">
        <f t="shared" si="1"/>
        <v>18</v>
      </c>
      <c r="I19" s="16">
        <f>H19/H22</f>
        <v>4.3795620437956206E-2</v>
      </c>
    </row>
    <row r="20" spans="1:9" x14ac:dyDescent="0.2">
      <c r="A20" s="10" t="s">
        <v>61</v>
      </c>
      <c r="B20" s="1">
        <v>4</v>
      </c>
      <c r="C20" s="15">
        <f>B20/B22</f>
        <v>1.2422360248447204E-2</v>
      </c>
      <c r="D20" s="1">
        <v>1</v>
      </c>
      <c r="E20" s="15">
        <f>D20/D22</f>
        <v>1.1235955056179775E-2</v>
      </c>
      <c r="F20" s="1">
        <v>0</v>
      </c>
      <c r="G20" s="15" t="e">
        <f>F20/F22</f>
        <v>#DIV/0!</v>
      </c>
      <c r="H20" s="6">
        <f t="shared" si="1"/>
        <v>5</v>
      </c>
      <c r="I20" s="16">
        <f>H20/H22</f>
        <v>1.2165450121654502E-2</v>
      </c>
    </row>
    <row r="21" spans="1:9" x14ac:dyDescent="0.2">
      <c r="A21" s="21" t="s">
        <v>42</v>
      </c>
      <c r="B21" s="8">
        <v>1</v>
      </c>
      <c r="C21" s="15">
        <f>B21/B22</f>
        <v>3.105590062111801E-3</v>
      </c>
      <c r="D21" s="8">
        <v>0</v>
      </c>
      <c r="E21" s="15">
        <f>D21/D22</f>
        <v>0</v>
      </c>
      <c r="F21" s="8">
        <v>0</v>
      </c>
      <c r="G21" s="15" t="e">
        <f>F21/F22</f>
        <v>#DIV/0!</v>
      </c>
      <c r="H21" s="7">
        <f t="shared" si="1"/>
        <v>1</v>
      </c>
      <c r="I21" s="18">
        <f>H21/H22</f>
        <v>2.4330900243309003E-3</v>
      </c>
    </row>
    <row r="22" spans="1:9" x14ac:dyDescent="0.2">
      <c r="A22" s="11" t="s">
        <v>7</v>
      </c>
      <c r="B22" s="7">
        <f>SUM(B13:B21)</f>
        <v>322</v>
      </c>
      <c r="C22" s="17">
        <f>SUM(C13:C21)</f>
        <v>1</v>
      </c>
      <c r="D22" s="7">
        <f>SUM(D13:D21)</f>
        <v>89</v>
      </c>
      <c r="E22" s="17">
        <f>SUM(E13:E21)</f>
        <v>1</v>
      </c>
      <c r="F22" s="8">
        <f>SUM(F13:F21)</f>
        <v>0</v>
      </c>
      <c r="G22" s="17" t="e">
        <f>SUM(G13:G20)</f>
        <v>#DIV/0!</v>
      </c>
      <c r="H22" s="7">
        <f t="shared" si="1"/>
        <v>411</v>
      </c>
      <c r="I22" s="18">
        <f>SUM(I13:I21)</f>
        <v>1</v>
      </c>
    </row>
    <row r="23" spans="1:9" x14ac:dyDescent="0.2">
      <c r="A23" s="28" t="s">
        <v>11</v>
      </c>
      <c r="B23" s="29"/>
      <c r="C23" s="29"/>
      <c r="D23" s="29"/>
      <c r="E23" s="29"/>
      <c r="F23" s="29"/>
      <c r="G23" s="29"/>
      <c r="H23" s="29"/>
      <c r="I23" s="31"/>
    </row>
    <row r="24" spans="1:9" x14ac:dyDescent="0.2">
      <c r="A24" s="37" t="s">
        <v>12</v>
      </c>
      <c r="B24" s="5">
        <v>0</v>
      </c>
      <c r="C24" s="13">
        <f t="shared" ref="C24:C33" si="2">B24/$B$34</f>
        <v>0</v>
      </c>
      <c r="D24" s="5">
        <v>0</v>
      </c>
      <c r="E24" s="13">
        <f>D24/D34</f>
        <v>0</v>
      </c>
      <c r="F24" s="5">
        <v>0</v>
      </c>
      <c r="G24" s="13" t="e">
        <f>F24/F34</f>
        <v>#DIV/0!</v>
      </c>
      <c r="H24" s="5">
        <f t="shared" ref="H24:H34" si="3">B24+D24</f>
        <v>0</v>
      </c>
      <c r="I24" s="14">
        <f>H24/H34</f>
        <v>0</v>
      </c>
    </row>
    <row r="25" spans="1:9" x14ac:dyDescent="0.2">
      <c r="A25" s="10" t="s">
        <v>13</v>
      </c>
      <c r="B25" s="1">
        <v>49</v>
      </c>
      <c r="C25" s="13">
        <f t="shared" si="2"/>
        <v>0.15217391304347827</v>
      </c>
      <c r="D25" s="1">
        <v>0</v>
      </c>
      <c r="E25" s="15">
        <f>D25/D34</f>
        <v>0</v>
      </c>
      <c r="F25" s="1">
        <v>0</v>
      </c>
      <c r="G25" s="15" t="e">
        <f>F25/F34</f>
        <v>#DIV/0!</v>
      </c>
      <c r="H25" s="1">
        <f t="shared" si="3"/>
        <v>49</v>
      </c>
      <c r="I25" s="16">
        <f>H25/H34</f>
        <v>0.11922141119221411</v>
      </c>
    </row>
    <row r="26" spans="1:9" x14ac:dyDescent="0.2">
      <c r="A26" s="10" t="s">
        <v>14</v>
      </c>
      <c r="B26" s="1">
        <v>93</v>
      </c>
      <c r="C26" s="13">
        <f t="shared" si="2"/>
        <v>0.28881987577639751</v>
      </c>
      <c r="D26" s="1">
        <v>2</v>
      </c>
      <c r="E26" s="15">
        <f>D26/D34</f>
        <v>2.247191011235955E-2</v>
      </c>
      <c r="F26" s="1">
        <v>0</v>
      </c>
      <c r="G26" s="15" t="e">
        <f>F26/F34</f>
        <v>#DIV/0!</v>
      </c>
      <c r="H26" s="5">
        <f t="shared" si="3"/>
        <v>95</v>
      </c>
      <c r="I26" s="16">
        <f>H26/H34</f>
        <v>0.23114355231143552</v>
      </c>
    </row>
    <row r="27" spans="1:9" x14ac:dyDescent="0.2">
      <c r="A27" s="10" t="s">
        <v>15</v>
      </c>
      <c r="B27" s="1">
        <v>64</v>
      </c>
      <c r="C27" s="13">
        <f t="shared" si="2"/>
        <v>0.19875776397515527</v>
      </c>
      <c r="D27" s="1">
        <v>34</v>
      </c>
      <c r="E27" s="15">
        <f>D27/D34</f>
        <v>0.38202247191011235</v>
      </c>
      <c r="F27" s="1">
        <v>0</v>
      </c>
      <c r="G27" s="15" t="e">
        <f>F27/F34</f>
        <v>#DIV/0!</v>
      </c>
      <c r="H27" s="5">
        <f t="shared" si="3"/>
        <v>98</v>
      </c>
      <c r="I27" s="16">
        <f>H27/H34</f>
        <v>0.23844282238442821</v>
      </c>
    </row>
    <row r="28" spans="1:9" x14ac:dyDescent="0.2">
      <c r="A28" s="10" t="s">
        <v>16</v>
      </c>
      <c r="B28" s="1">
        <v>34</v>
      </c>
      <c r="C28" s="13">
        <f t="shared" si="2"/>
        <v>0.10559006211180125</v>
      </c>
      <c r="D28" s="1">
        <v>24</v>
      </c>
      <c r="E28" s="15">
        <f>D28/D34</f>
        <v>0.2696629213483146</v>
      </c>
      <c r="F28" s="1">
        <v>0</v>
      </c>
      <c r="G28" s="15" t="e">
        <f>F28/F34</f>
        <v>#DIV/0!</v>
      </c>
      <c r="H28" s="5">
        <f t="shared" si="3"/>
        <v>58</v>
      </c>
      <c r="I28" s="16">
        <f>H28/H34</f>
        <v>0.14111922141119221</v>
      </c>
    </row>
    <row r="29" spans="1:9" x14ac:dyDescent="0.2">
      <c r="A29" s="10" t="s">
        <v>17</v>
      </c>
      <c r="B29" s="1">
        <v>34</v>
      </c>
      <c r="C29" s="13">
        <f t="shared" si="2"/>
        <v>0.10559006211180125</v>
      </c>
      <c r="D29" s="1">
        <v>8</v>
      </c>
      <c r="E29" s="15">
        <f>D29/D34</f>
        <v>8.98876404494382E-2</v>
      </c>
      <c r="F29" s="1">
        <v>0</v>
      </c>
      <c r="G29" s="15" t="e">
        <f>F29/F34</f>
        <v>#DIV/0!</v>
      </c>
      <c r="H29" s="5">
        <f t="shared" si="3"/>
        <v>42</v>
      </c>
      <c r="I29" s="16">
        <f>H29/H34</f>
        <v>0.10218978102189781</v>
      </c>
    </row>
    <row r="30" spans="1:9" x14ac:dyDescent="0.2">
      <c r="A30" s="10" t="s">
        <v>18</v>
      </c>
      <c r="B30" s="1">
        <v>16</v>
      </c>
      <c r="C30" s="13">
        <f t="shared" si="2"/>
        <v>4.9689440993788817E-2</v>
      </c>
      <c r="D30" s="1">
        <v>3</v>
      </c>
      <c r="E30" s="15">
        <f>D30/D34</f>
        <v>3.3707865168539325E-2</v>
      </c>
      <c r="F30" s="1">
        <v>0</v>
      </c>
      <c r="G30" s="15" t="e">
        <f>F30/F34</f>
        <v>#DIV/0!</v>
      </c>
      <c r="H30" s="5">
        <f t="shared" si="3"/>
        <v>19</v>
      </c>
      <c r="I30" s="16">
        <f>H30/H34</f>
        <v>4.6228710462287104E-2</v>
      </c>
    </row>
    <row r="31" spans="1:9" x14ac:dyDescent="0.2">
      <c r="A31" s="10" t="s">
        <v>19</v>
      </c>
      <c r="B31" s="1">
        <v>24</v>
      </c>
      <c r="C31" s="13">
        <f t="shared" si="2"/>
        <v>7.4534161490683232E-2</v>
      </c>
      <c r="D31" s="1">
        <v>13</v>
      </c>
      <c r="E31" s="15">
        <f>D31/D34</f>
        <v>0.14606741573033707</v>
      </c>
      <c r="F31" s="1">
        <v>0</v>
      </c>
      <c r="G31" s="15" t="e">
        <f>F31/F34</f>
        <v>#DIV/0!</v>
      </c>
      <c r="H31" s="5">
        <f t="shared" si="3"/>
        <v>37</v>
      </c>
      <c r="I31" s="16">
        <f>H31/H34</f>
        <v>9.002433090024331E-2</v>
      </c>
    </row>
    <row r="32" spans="1:9" x14ac:dyDescent="0.2">
      <c r="A32" s="10" t="s">
        <v>20</v>
      </c>
      <c r="B32" s="1">
        <v>8</v>
      </c>
      <c r="C32" s="13">
        <f t="shared" si="2"/>
        <v>2.4844720496894408E-2</v>
      </c>
      <c r="D32" s="1">
        <v>5</v>
      </c>
      <c r="E32" s="15">
        <f>D32/D34</f>
        <v>5.6179775280898875E-2</v>
      </c>
      <c r="F32" s="1">
        <v>0</v>
      </c>
      <c r="G32" s="15" t="e">
        <f>F32/F34</f>
        <v>#DIV/0!</v>
      </c>
      <c r="H32" s="5">
        <f t="shared" si="3"/>
        <v>13</v>
      </c>
      <c r="I32" s="16">
        <f>H32/H34</f>
        <v>3.1630170316301706E-2</v>
      </c>
    </row>
    <row r="33" spans="1:10" x14ac:dyDescent="0.2">
      <c r="A33" s="10" t="s">
        <v>21</v>
      </c>
      <c r="B33" s="1">
        <v>0</v>
      </c>
      <c r="C33" s="13">
        <f t="shared" si="2"/>
        <v>0</v>
      </c>
      <c r="D33" s="1">
        <v>0</v>
      </c>
      <c r="E33" s="15">
        <f>D33/D34</f>
        <v>0</v>
      </c>
      <c r="F33" s="1">
        <v>0</v>
      </c>
      <c r="G33" s="15" t="e">
        <f>F33/F34</f>
        <v>#DIV/0!</v>
      </c>
      <c r="H33" s="5">
        <f t="shared" si="3"/>
        <v>0</v>
      </c>
      <c r="I33" s="16">
        <f>H33/H34</f>
        <v>0</v>
      </c>
    </row>
    <row r="34" spans="1:10" x14ac:dyDescent="0.2">
      <c r="A34" s="11" t="s">
        <v>7</v>
      </c>
      <c r="B34" s="7">
        <f t="shared" ref="B34:G34" si="4">SUM(B24:B33)</f>
        <v>322</v>
      </c>
      <c r="C34" s="17">
        <f t="shared" si="4"/>
        <v>1</v>
      </c>
      <c r="D34" s="7">
        <f t="shared" si="4"/>
        <v>89</v>
      </c>
      <c r="E34" s="17">
        <f t="shared" si="4"/>
        <v>1</v>
      </c>
      <c r="F34" s="7">
        <f t="shared" si="4"/>
        <v>0</v>
      </c>
      <c r="G34" s="17" t="e">
        <f t="shared" si="4"/>
        <v>#DIV/0!</v>
      </c>
      <c r="H34" s="4">
        <f t="shared" si="3"/>
        <v>411</v>
      </c>
      <c r="I34" s="18">
        <f>SUM(I24:I33)</f>
        <v>0.99999999999999989</v>
      </c>
      <c r="J34" s="3"/>
    </row>
    <row r="35" spans="1:10" x14ac:dyDescent="0.2">
      <c r="A35" s="28" t="s">
        <v>22</v>
      </c>
      <c r="B35" s="29"/>
      <c r="C35" s="29"/>
      <c r="D35" s="29"/>
      <c r="E35" s="29"/>
      <c r="F35" s="30"/>
      <c r="G35" s="29"/>
      <c r="H35" s="29"/>
      <c r="I35" s="31"/>
    </row>
    <row r="36" spans="1:10" x14ac:dyDescent="0.2">
      <c r="A36" s="9" t="s">
        <v>23</v>
      </c>
      <c r="B36" s="88">
        <v>26.46</v>
      </c>
      <c r="C36" s="89"/>
      <c r="D36" s="88">
        <v>30.68</v>
      </c>
      <c r="E36" s="89"/>
      <c r="F36" s="88">
        <v>0</v>
      </c>
      <c r="G36" s="89"/>
      <c r="H36" s="88">
        <v>27.37</v>
      </c>
      <c r="I36" s="90"/>
    </row>
    <row r="37" spans="1:10" x14ac:dyDescent="0.2">
      <c r="A37" s="12" t="s">
        <v>24</v>
      </c>
      <c r="B37" s="91">
        <v>8.61</v>
      </c>
      <c r="C37" s="92"/>
      <c r="D37" s="91">
        <v>9.52</v>
      </c>
      <c r="E37" s="92"/>
      <c r="F37" s="91">
        <v>0</v>
      </c>
      <c r="G37" s="92"/>
      <c r="H37" s="91">
        <v>9</v>
      </c>
      <c r="I37" s="93"/>
    </row>
    <row r="38" spans="1:10" x14ac:dyDescent="0.2">
      <c r="A38" s="28" t="s">
        <v>56</v>
      </c>
      <c r="B38" s="29"/>
      <c r="C38" s="29"/>
      <c r="D38" s="29"/>
      <c r="E38" s="29"/>
      <c r="F38" s="30"/>
      <c r="G38" s="29"/>
      <c r="H38" s="29"/>
      <c r="I38" s="31"/>
    </row>
    <row r="39" spans="1:10" x14ac:dyDescent="0.2">
      <c r="A39" s="10" t="s">
        <v>32</v>
      </c>
      <c r="B39" s="6">
        <v>299</v>
      </c>
      <c r="C39" s="15">
        <f>B39/B42</f>
        <v>0.9285714285714286</v>
      </c>
      <c r="D39" s="6">
        <v>83</v>
      </c>
      <c r="E39" s="15">
        <f>D39/D42</f>
        <v>0.93258426966292129</v>
      </c>
      <c r="F39" s="1">
        <v>0</v>
      </c>
      <c r="G39" s="15" t="e">
        <f>F39/F42</f>
        <v>#DIV/0!</v>
      </c>
      <c r="H39" s="6">
        <f t="shared" ref="H39:H42" si="5">B39+D39</f>
        <v>382</v>
      </c>
      <c r="I39" s="16">
        <f>H39/H42</f>
        <v>0.92944038929440387</v>
      </c>
    </row>
    <row r="40" spans="1:10" x14ac:dyDescent="0.2">
      <c r="A40" s="10" t="s">
        <v>61</v>
      </c>
      <c r="B40" s="6">
        <v>4</v>
      </c>
      <c r="C40" s="15">
        <f>B40/B42</f>
        <v>1.2422360248447204E-2</v>
      </c>
      <c r="D40" s="6">
        <v>1</v>
      </c>
      <c r="E40" s="15">
        <f>D40/D42</f>
        <v>1.1235955056179775E-2</v>
      </c>
      <c r="F40" s="1">
        <v>0</v>
      </c>
      <c r="G40" s="15" t="e">
        <f>F40/F42</f>
        <v>#DIV/0!</v>
      </c>
      <c r="H40" s="6">
        <f t="shared" si="5"/>
        <v>5</v>
      </c>
      <c r="I40" s="16">
        <f>H40/H42</f>
        <v>1.2165450121654502E-2</v>
      </c>
    </row>
    <row r="41" spans="1:10" x14ac:dyDescent="0.2">
      <c r="A41" s="10" t="s">
        <v>33</v>
      </c>
      <c r="B41" s="1">
        <v>19</v>
      </c>
      <c r="C41" s="15">
        <f>B41/B42</f>
        <v>5.9006211180124224E-2</v>
      </c>
      <c r="D41" s="1">
        <v>5</v>
      </c>
      <c r="E41" s="15">
        <f>D41/D42</f>
        <v>5.6179775280898875E-2</v>
      </c>
      <c r="F41" s="1">
        <v>0</v>
      </c>
      <c r="G41" s="15" t="e">
        <f>F41/F42</f>
        <v>#DIV/0!</v>
      </c>
      <c r="H41" s="6">
        <f t="shared" si="5"/>
        <v>24</v>
      </c>
      <c r="I41" s="16">
        <f>H41/H42</f>
        <v>5.8394160583941604E-2</v>
      </c>
    </row>
    <row r="42" spans="1:10" x14ac:dyDescent="0.2">
      <c r="A42" s="11" t="s">
        <v>7</v>
      </c>
      <c r="B42" s="7">
        <f t="shared" ref="B42:I42" si="6">SUM(B39:B41)</f>
        <v>322</v>
      </c>
      <c r="C42" s="17">
        <f t="shared" si="6"/>
        <v>1</v>
      </c>
      <c r="D42" s="7">
        <f t="shared" si="6"/>
        <v>89</v>
      </c>
      <c r="E42" s="17">
        <f t="shared" si="6"/>
        <v>1</v>
      </c>
      <c r="F42" s="8">
        <f t="shared" si="6"/>
        <v>0</v>
      </c>
      <c r="G42" s="17" t="e">
        <f t="shared" si="6"/>
        <v>#DIV/0!</v>
      </c>
      <c r="H42" s="7">
        <f t="shared" si="5"/>
        <v>411</v>
      </c>
      <c r="I42" s="18">
        <f t="shared" si="6"/>
        <v>1</v>
      </c>
    </row>
    <row r="43" spans="1:10" x14ac:dyDescent="0.2">
      <c r="A43" s="28" t="s">
        <v>44</v>
      </c>
      <c r="B43" s="29"/>
      <c r="C43" s="29"/>
      <c r="D43" s="29"/>
      <c r="E43" s="29"/>
      <c r="F43" s="30"/>
      <c r="G43" s="29"/>
      <c r="H43" s="29"/>
      <c r="I43" s="31"/>
    </row>
    <row r="44" spans="1:10" x14ac:dyDescent="0.2">
      <c r="A44" s="9" t="s">
        <v>25</v>
      </c>
      <c r="B44" s="4">
        <v>218</v>
      </c>
      <c r="C44" s="19">
        <f>B44/B46</f>
        <v>0.67701863354037262</v>
      </c>
      <c r="D44" s="5">
        <v>48</v>
      </c>
      <c r="E44" s="19">
        <f>D44/D46</f>
        <v>0.5393258426966292</v>
      </c>
      <c r="F44" s="5">
        <v>0</v>
      </c>
      <c r="G44" s="19" t="e">
        <f>F44/F46</f>
        <v>#DIV/0!</v>
      </c>
      <c r="H44" s="4">
        <f t="shared" ref="H44:H46" si="7">B44+D44</f>
        <v>266</v>
      </c>
      <c r="I44" s="14">
        <f>H44/H46</f>
        <v>0.64720194647201945</v>
      </c>
    </row>
    <row r="45" spans="1:10" x14ac:dyDescent="0.2">
      <c r="A45" s="10" t="s">
        <v>26</v>
      </c>
      <c r="B45" s="6">
        <v>104</v>
      </c>
      <c r="C45" s="15">
        <f>B45/B46</f>
        <v>0.32298136645962733</v>
      </c>
      <c r="D45" s="6">
        <v>41</v>
      </c>
      <c r="E45" s="15">
        <f>D45/D46</f>
        <v>0.4606741573033708</v>
      </c>
      <c r="F45" s="1">
        <v>0</v>
      </c>
      <c r="G45" s="15" t="e">
        <f>F45/F46</f>
        <v>#DIV/0!</v>
      </c>
      <c r="H45" s="4">
        <f t="shared" si="7"/>
        <v>145</v>
      </c>
      <c r="I45" s="16">
        <f>H45/H46</f>
        <v>0.35279805352798055</v>
      </c>
    </row>
    <row r="46" spans="1:10" x14ac:dyDescent="0.2">
      <c r="A46" s="11" t="s">
        <v>7</v>
      </c>
      <c r="B46" s="7">
        <f t="shared" ref="B46:G46" si="8">SUM(B44:B45)</f>
        <v>322</v>
      </c>
      <c r="C46" s="20">
        <f t="shared" si="8"/>
        <v>1</v>
      </c>
      <c r="D46" s="7">
        <f t="shared" si="8"/>
        <v>89</v>
      </c>
      <c r="E46" s="20">
        <f t="shared" si="8"/>
        <v>1</v>
      </c>
      <c r="F46" s="7">
        <f t="shared" si="8"/>
        <v>0</v>
      </c>
      <c r="G46" s="20" t="e">
        <f t="shared" si="8"/>
        <v>#DIV/0!</v>
      </c>
      <c r="H46" s="4">
        <f t="shared" si="7"/>
        <v>411</v>
      </c>
      <c r="I46" s="36">
        <f>SUM(I44:I45)</f>
        <v>1</v>
      </c>
    </row>
    <row r="47" spans="1:10" ht="12.75" customHeight="1" x14ac:dyDescent="0.2">
      <c r="A47" s="28" t="s">
        <v>43</v>
      </c>
      <c r="B47" s="29"/>
      <c r="C47" s="29"/>
      <c r="D47" s="29"/>
      <c r="E47" s="29"/>
      <c r="F47" s="30"/>
      <c r="G47" s="29"/>
      <c r="H47" s="29"/>
      <c r="I47" s="31"/>
    </row>
    <row r="48" spans="1:10" ht="12.75" customHeight="1" x14ac:dyDescent="0.2">
      <c r="A48" s="9" t="s">
        <v>35</v>
      </c>
      <c r="B48" s="4">
        <v>91</v>
      </c>
      <c r="C48" s="19">
        <f>B48/B50</f>
        <v>0.28260869565217389</v>
      </c>
      <c r="D48" s="5">
        <v>0</v>
      </c>
      <c r="E48" s="19">
        <f>D48/D50</f>
        <v>0</v>
      </c>
      <c r="F48" s="5">
        <v>0</v>
      </c>
      <c r="G48" s="19" t="e">
        <f>F48/F50</f>
        <v>#DIV/0!</v>
      </c>
      <c r="H48" s="4">
        <f t="shared" ref="H48:H50" si="9">B48+D48</f>
        <v>91</v>
      </c>
      <c r="I48" s="14">
        <f>H48/H50</f>
        <v>0.22141119221411193</v>
      </c>
    </row>
    <row r="49" spans="1:11" ht="12.75" customHeight="1" x14ac:dyDescent="0.2">
      <c r="A49" s="10" t="s">
        <v>36</v>
      </c>
      <c r="B49" s="6">
        <v>231</v>
      </c>
      <c r="C49" s="15">
        <f>B49/B50</f>
        <v>0.71739130434782605</v>
      </c>
      <c r="D49" s="6">
        <v>89</v>
      </c>
      <c r="E49" s="15">
        <f>D49/D50</f>
        <v>1</v>
      </c>
      <c r="F49" s="1">
        <v>0</v>
      </c>
      <c r="G49" s="15" t="e">
        <f>F49/F50</f>
        <v>#DIV/0!</v>
      </c>
      <c r="H49" s="4">
        <f t="shared" si="9"/>
        <v>320</v>
      </c>
      <c r="I49" s="16">
        <f>H49/H50</f>
        <v>0.77858880778588813</v>
      </c>
    </row>
    <row r="50" spans="1:11" x14ac:dyDescent="0.2">
      <c r="A50" s="11" t="s">
        <v>7</v>
      </c>
      <c r="B50" s="7">
        <f t="shared" ref="B50:G50" si="10">SUM(B48:B49)</f>
        <v>322</v>
      </c>
      <c r="C50" s="20">
        <f t="shared" si="10"/>
        <v>1</v>
      </c>
      <c r="D50" s="7">
        <f t="shared" si="10"/>
        <v>89</v>
      </c>
      <c r="E50" s="20">
        <f t="shared" si="10"/>
        <v>1</v>
      </c>
      <c r="F50" s="7">
        <f t="shared" si="10"/>
        <v>0</v>
      </c>
      <c r="G50" s="20" t="e">
        <f t="shared" si="10"/>
        <v>#DIV/0!</v>
      </c>
      <c r="H50" s="4">
        <f t="shared" si="9"/>
        <v>411</v>
      </c>
      <c r="I50" s="18">
        <f>SUM(I48:I49)</f>
        <v>1</v>
      </c>
    </row>
    <row r="51" spans="1:11" x14ac:dyDescent="0.2">
      <c r="A51" s="32" t="s">
        <v>28</v>
      </c>
      <c r="B51" s="33"/>
      <c r="C51" s="33"/>
      <c r="D51" s="33"/>
      <c r="E51" s="33"/>
      <c r="F51" s="34"/>
      <c r="G51" s="33"/>
      <c r="H51" s="33"/>
      <c r="I51" s="35"/>
    </row>
    <row r="52" spans="1:11" x14ac:dyDescent="0.2">
      <c r="A52" s="44" t="s">
        <v>27</v>
      </c>
      <c r="B52" s="81">
        <v>261.2</v>
      </c>
      <c r="C52" s="82"/>
      <c r="D52" s="83">
        <v>56.3</v>
      </c>
      <c r="E52" s="84"/>
      <c r="F52" s="81">
        <v>0</v>
      </c>
      <c r="G52" s="82"/>
      <c r="H52" s="83">
        <v>317.5</v>
      </c>
      <c r="I52" s="85"/>
      <c r="K52" s="73"/>
    </row>
    <row r="53" spans="1:11" x14ac:dyDescent="0.2">
      <c r="A53" s="28" t="s">
        <v>45</v>
      </c>
      <c r="B53" s="29"/>
      <c r="C53" s="29"/>
      <c r="D53" s="29"/>
      <c r="E53" s="29"/>
      <c r="F53" s="30"/>
      <c r="G53" s="29"/>
      <c r="H53" s="29"/>
      <c r="I53" s="31"/>
    </row>
    <row r="54" spans="1:11" x14ac:dyDescent="0.2">
      <c r="A54" s="38" t="s">
        <v>46</v>
      </c>
      <c r="B54" s="4">
        <v>322</v>
      </c>
      <c r="C54" s="19">
        <f>B54/B56</f>
        <v>1</v>
      </c>
      <c r="D54" s="4">
        <v>89</v>
      </c>
      <c r="E54" s="19">
        <f>D54/D56</f>
        <v>1</v>
      </c>
      <c r="F54" s="5">
        <v>0</v>
      </c>
      <c r="G54" s="19" t="e">
        <f>F54/F56</f>
        <v>#DIV/0!</v>
      </c>
      <c r="H54" s="4">
        <f t="shared" ref="H54:H56" si="11">B54+D54</f>
        <v>411</v>
      </c>
      <c r="I54" s="14">
        <f>H54/H56</f>
        <v>1</v>
      </c>
    </row>
    <row r="55" spans="1:11" x14ac:dyDescent="0.2">
      <c r="A55" s="39" t="s">
        <v>47</v>
      </c>
      <c r="B55" s="6">
        <v>0</v>
      </c>
      <c r="C55" s="15">
        <f>B55/B56</f>
        <v>0</v>
      </c>
      <c r="D55" s="6">
        <v>0</v>
      </c>
      <c r="E55" s="15">
        <f>D55/D56</f>
        <v>0</v>
      </c>
      <c r="F55" s="1">
        <v>0</v>
      </c>
      <c r="G55" s="15" t="e">
        <f>F55/F56</f>
        <v>#DIV/0!</v>
      </c>
      <c r="H55" s="4">
        <f t="shared" si="11"/>
        <v>0</v>
      </c>
      <c r="I55" s="16">
        <f>H55/H56</f>
        <v>0</v>
      </c>
    </row>
    <row r="56" spans="1:11" ht="13.5" thickBot="1" x14ac:dyDescent="0.25">
      <c r="A56" s="40" t="s">
        <v>7</v>
      </c>
      <c r="B56" s="41">
        <f t="shared" ref="B56:G56" si="12">SUM(B54:B55)</f>
        <v>322</v>
      </c>
      <c r="C56" s="42">
        <f t="shared" si="12"/>
        <v>1</v>
      </c>
      <c r="D56" s="41">
        <f t="shared" si="12"/>
        <v>89</v>
      </c>
      <c r="E56" s="42">
        <f t="shared" si="12"/>
        <v>1</v>
      </c>
      <c r="F56" s="41">
        <f t="shared" si="12"/>
        <v>0</v>
      </c>
      <c r="G56" s="42" t="e">
        <f t="shared" si="12"/>
        <v>#DIV/0!</v>
      </c>
      <c r="H56" s="41">
        <f t="shared" si="11"/>
        <v>411</v>
      </c>
      <c r="I56" s="43">
        <f>SUM(I54:I55)</f>
        <v>1</v>
      </c>
    </row>
    <row r="57" spans="1:11" ht="13.5" thickTop="1" x14ac:dyDescent="0.2">
      <c r="A57" s="74"/>
      <c r="B57" s="3"/>
      <c r="C57" s="70"/>
      <c r="D57" s="3"/>
      <c r="E57" s="70"/>
      <c r="F57" s="3"/>
      <c r="G57" s="70"/>
      <c r="H57" s="3"/>
      <c r="I57" s="75"/>
    </row>
    <row r="58" spans="1:11" ht="15" customHeight="1" x14ac:dyDescent="0.2">
      <c r="A58" s="76" t="s">
        <v>53</v>
      </c>
      <c r="B58" s="76"/>
      <c r="C58" s="76"/>
      <c r="D58" s="76"/>
      <c r="E58" s="76"/>
      <c r="F58" s="77"/>
      <c r="G58" s="76"/>
      <c r="H58" s="76"/>
      <c r="I58" s="76"/>
    </row>
    <row r="59" spans="1:11" ht="37.9" customHeight="1" x14ac:dyDescent="0.2">
      <c r="A59" s="86" t="s">
        <v>54</v>
      </c>
      <c r="B59" s="86"/>
      <c r="C59" s="86"/>
      <c r="D59" s="86"/>
      <c r="E59" s="86"/>
      <c r="F59" s="86"/>
      <c r="G59" s="86"/>
      <c r="H59" s="86"/>
      <c r="I59" s="86"/>
    </row>
    <row r="60" spans="1:11" ht="37.9" customHeight="1" x14ac:dyDescent="0.2">
      <c r="A60" s="79" t="s">
        <v>55</v>
      </c>
      <c r="B60" s="79"/>
      <c r="C60" s="79"/>
      <c r="D60" s="79"/>
      <c r="E60" s="79"/>
      <c r="F60" s="79"/>
      <c r="G60" s="79"/>
      <c r="H60" s="79"/>
      <c r="I60" s="79"/>
    </row>
    <row r="61" spans="1:11" ht="16.149999999999999" customHeight="1" x14ac:dyDescent="0.2">
      <c r="A61" s="87" t="s">
        <v>30</v>
      </c>
      <c r="B61" s="87"/>
      <c r="C61" s="87"/>
      <c r="D61" s="87"/>
      <c r="E61" s="87"/>
      <c r="F61" s="87"/>
      <c r="G61" s="87"/>
      <c r="H61" s="87"/>
      <c r="I61" s="87"/>
    </row>
    <row r="62" spans="1:11" x14ac:dyDescent="0.2">
      <c r="G62" s="99"/>
      <c r="H62" s="80"/>
      <c r="I62" s="80"/>
    </row>
    <row r="63" spans="1:11" x14ac:dyDescent="0.2">
      <c r="G63" s="80"/>
      <c r="H63" s="80"/>
      <c r="I63" s="80"/>
    </row>
  </sheetData>
  <mergeCells count="23">
    <mergeCell ref="A2:I2"/>
    <mergeCell ref="A3:I3"/>
    <mergeCell ref="A4:I4"/>
    <mergeCell ref="B6:C6"/>
    <mergeCell ref="D6:E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3"/>
  <sheetViews>
    <sheetView zoomScale="96" zoomScaleNormal="96" workbookViewId="0">
      <selection activeCell="A40" sqref="A40"/>
    </sheetView>
  </sheetViews>
  <sheetFormatPr defaultRowHeight="12.75" x14ac:dyDescent="0.2"/>
  <cols>
    <col min="1" max="1" width="36.7109375" customWidth="1"/>
    <col min="2" max="3" width="7.5703125" customWidth="1"/>
    <col min="4" max="4" width="6.7109375" customWidth="1"/>
    <col min="6" max="6" width="6.7109375" style="2" customWidth="1"/>
    <col min="8" max="8" width="7.28515625" customWidth="1"/>
    <col min="9" max="9" width="8" customWidth="1"/>
  </cols>
  <sheetData>
    <row r="2" spans="1:9" ht="15.75" x14ac:dyDescent="0.25">
      <c r="A2" s="94" t="s">
        <v>52</v>
      </c>
      <c r="B2" s="94"/>
      <c r="C2" s="94"/>
      <c r="D2" s="94"/>
      <c r="E2" s="94"/>
      <c r="F2" s="94"/>
      <c r="G2" s="94"/>
      <c r="H2" s="94"/>
      <c r="I2" s="94"/>
    </row>
    <row r="3" spans="1:9" ht="15.75" x14ac:dyDescent="0.25">
      <c r="A3" s="94" t="s">
        <v>60</v>
      </c>
      <c r="B3" s="94"/>
      <c r="C3" s="94"/>
      <c r="D3" s="94"/>
      <c r="E3" s="94"/>
      <c r="F3" s="94"/>
      <c r="G3" s="94"/>
      <c r="H3" s="94"/>
      <c r="I3" s="94"/>
    </row>
    <row r="4" spans="1:9" ht="15.75" x14ac:dyDescent="0.25">
      <c r="A4" s="94" t="s">
        <v>59</v>
      </c>
      <c r="B4" s="94"/>
      <c r="C4" s="94"/>
      <c r="D4" s="94"/>
      <c r="E4" s="94"/>
      <c r="F4" s="94"/>
      <c r="G4" s="94"/>
      <c r="H4" s="94"/>
      <c r="I4" s="94"/>
    </row>
    <row r="5" spans="1:9" ht="13.5" thickBot="1" x14ac:dyDescent="0.25"/>
    <row r="6" spans="1:9" ht="13.5" thickTop="1" x14ac:dyDescent="0.2">
      <c r="A6" s="22"/>
      <c r="B6" s="95" t="s">
        <v>0</v>
      </c>
      <c r="C6" s="96"/>
      <c r="D6" s="97" t="s">
        <v>34</v>
      </c>
      <c r="E6" s="96"/>
      <c r="F6" s="100" t="s">
        <v>3</v>
      </c>
      <c r="G6" s="101"/>
      <c r="H6" s="95" t="s">
        <v>7</v>
      </c>
      <c r="I6" s="98"/>
    </row>
    <row r="7" spans="1:9" x14ac:dyDescent="0.2">
      <c r="A7" s="23"/>
      <c r="B7" s="24" t="s">
        <v>1</v>
      </c>
      <c r="C7" s="25" t="s">
        <v>2</v>
      </c>
      <c r="D7" s="24" t="s">
        <v>1</v>
      </c>
      <c r="E7" s="25" t="s">
        <v>2</v>
      </c>
      <c r="F7" s="26" t="s">
        <v>1</v>
      </c>
      <c r="G7" s="25" t="s">
        <v>2</v>
      </c>
      <c r="H7" s="24" t="s">
        <v>1</v>
      </c>
      <c r="I7" s="27" t="s">
        <v>2</v>
      </c>
    </row>
    <row r="8" spans="1:9" x14ac:dyDescent="0.2">
      <c r="A8" s="28" t="s">
        <v>4</v>
      </c>
      <c r="B8" s="29"/>
      <c r="C8" s="29"/>
      <c r="D8" s="29"/>
      <c r="E8" s="29"/>
      <c r="F8" s="30"/>
      <c r="G8" s="29"/>
      <c r="H8" s="29"/>
      <c r="I8" s="31"/>
    </row>
    <row r="9" spans="1:9" x14ac:dyDescent="0.2">
      <c r="A9" s="9" t="s">
        <v>5</v>
      </c>
      <c r="B9" s="4">
        <v>113</v>
      </c>
      <c r="C9" s="13">
        <f>B9/B11</f>
        <v>0.37049180327868853</v>
      </c>
      <c r="D9" s="4">
        <v>136</v>
      </c>
      <c r="E9" s="13">
        <f>D9/D11</f>
        <v>0.37260273972602742</v>
      </c>
      <c r="F9" s="5">
        <v>28</v>
      </c>
      <c r="G9" s="13">
        <f>F9/F11</f>
        <v>0.56000000000000005</v>
      </c>
      <c r="H9" s="4">
        <f>B9+D9+F9</f>
        <v>277</v>
      </c>
      <c r="I9" s="14">
        <f>H9/H11</f>
        <v>0.38472222222222224</v>
      </c>
    </row>
    <row r="10" spans="1:9" x14ac:dyDescent="0.2">
      <c r="A10" s="10" t="s">
        <v>6</v>
      </c>
      <c r="B10" s="6">
        <v>192</v>
      </c>
      <c r="C10" s="15">
        <f>B10/B11</f>
        <v>0.62950819672131153</v>
      </c>
      <c r="D10" s="6">
        <v>229</v>
      </c>
      <c r="E10" s="15">
        <f>D10/D11</f>
        <v>0.62739726027397258</v>
      </c>
      <c r="F10" s="1">
        <v>22</v>
      </c>
      <c r="G10" s="15">
        <f>F10/F11</f>
        <v>0.44</v>
      </c>
      <c r="H10" s="6">
        <f>B10+D10+F10</f>
        <v>443</v>
      </c>
      <c r="I10" s="16">
        <f>H10/H11</f>
        <v>0.61527777777777781</v>
      </c>
    </row>
    <row r="11" spans="1:9" x14ac:dyDescent="0.2">
      <c r="A11" s="11" t="s">
        <v>7</v>
      </c>
      <c r="B11" s="7">
        <f>SUM(B9:B10)</f>
        <v>305</v>
      </c>
      <c r="C11" s="17">
        <f>SUM(C9:C10)</f>
        <v>1</v>
      </c>
      <c r="D11" s="7">
        <f>D9+D10</f>
        <v>365</v>
      </c>
      <c r="E11" s="17">
        <f>SUM(E9:E10)</f>
        <v>1</v>
      </c>
      <c r="F11" s="8">
        <f>SUM(F9:F10)</f>
        <v>50</v>
      </c>
      <c r="G11" s="17">
        <f>SUM(G9:G10)</f>
        <v>1</v>
      </c>
      <c r="H11" s="7">
        <f>B11+D11+F11</f>
        <v>720</v>
      </c>
      <c r="I11" s="18">
        <f>SUM(I9:I10)</f>
        <v>1</v>
      </c>
    </row>
    <row r="12" spans="1:9" x14ac:dyDescent="0.2">
      <c r="A12" s="28" t="s">
        <v>8</v>
      </c>
      <c r="B12" s="29"/>
      <c r="C12" s="29"/>
      <c r="D12" s="29"/>
      <c r="E12" s="29"/>
      <c r="F12" s="29"/>
      <c r="G12" s="29"/>
      <c r="H12" s="29"/>
      <c r="I12" s="31"/>
    </row>
    <row r="13" spans="1:9" x14ac:dyDescent="0.2">
      <c r="A13" s="9" t="s">
        <v>37</v>
      </c>
      <c r="B13" s="5">
        <v>0</v>
      </c>
      <c r="C13" s="13">
        <f>B13/B22</f>
        <v>0</v>
      </c>
      <c r="D13" s="5">
        <v>0</v>
      </c>
      <c r="E13" s="13">
        <f>D13/D22</f>
        <v>0</v>
      </c>
      <c r="F13" s="5">
        <v>0</v>
      </c>
      <c r="G13" s="13">
        <f>F13/F22</f>
        <v>0</v>
      </c>
      <c r="H13" s="4">
        <f t="shared" ref="H13:H21" si="0">B13+D13+F13</f>
        <v>0</v>
      </c>
      <c r="I13" s="14">
        <f>H13/H22</f>
        <v>0</v>
      </c>
    </row>
    <row r="14" spans="1:9" x14ac:dyDescent="0.2">
      <c r="A14" s="10" t="s">
        <v>9</v>
      </c>
      <c r="B14" s="1">
        <v>6</v>
      </c>
      <c r="C14" s="15">
        <f>B14/B22</f>
        <v>1.9672131147540985E-2</v>
      </c>
      <c r="D14" s="1">
        <v>8</v>
      </c>
      <c r="E14" s="15">
        <f>D14/D22</f>
        <v>2.1917808219178082E-2</v>
      </c>
      <c r="F14" s="1">
        <v>1</v>
      </c>
      <c r="G14" s="15">
        <f>F14/F22</f>
        <v>0.02</v>
      </c>
      <c r="H14" s="6">
        <f t="shared" si="0"/>
        <v>15</v>
      </c>
      <c r="I14" s="16">
        <f>H14/H22</f>
        <v>2.0833333333333332E-2</v>
      </c>
    </row>
    <row r="15" spans="1:9" x14ac:dyDescent="0.2">
      <c r="A15" s="10" t="s">
        <v>38</v>
      </c>
      <c r="B15" s="1">
        <v>49</v>
      </c>
      <c r="C15" s="15">
        <f>B15/B22</f>
        <v>0.16065573770491803</v>
      </c>
      <c r="D15" s="1">
        <v>49</v>
      </c>
      <c r="E15" s="15">
        <f>D15/D22</f>
        <v>0.13424657534246576</v>
      </c>
      <c r="F15" s="1">
        <v>8</v>
      </c>
      <c r="G15" s="15">
        <f>F15/F22</f>
        <v>0.16</v>
      </c>
      <c r="H15" s="6">
        <f t="shared" si="0"/>
        <v>106</v>
      </c>
      <c r="I15" s="16">
        <f>H15/H22</f>
        <v>0.14722222222222223</v>
      </c>
    </row>
    <row r="16" spans="1:9" x14ac:dyDescent="0.2">
      <c r="A16" s="10" t="s">
        <v>39</v>
      </c>
      <c r="B16" s="1">
        <v>28</v>
      </c>
      <c r="C16" s="15">
        <f>B16/B22</f>
        <v>9.1803278688524587E-2</v>
      </c>
      <c r="D16" s="1">
        <v>20</v>
      </c>
      <c r="E16" s="15">
        <f>D16/D22</f>
        <v>5.4794520547945202E-2</v>
      </c>
      <c r="F16" s="1">
        <v>3</v>
      </c>
      <c r="G16" s="15">
        <f>F16/F22</f>
        <v>0.06</v>
      </c>
      <c r="H16" s="6">
        <f t="shared" si="0"/>
        <v>51</v>
      </c>
      <c r="I16" s="16">
        <f>H16/H22</f>
        <v>7.0833333333333331E-2</v>
      </c>
    </row>
    <row r="17" spans="1:9" x14ac:dyDescent="0.2">
      <c r="A17" s="10" t="s">
        <v>40</v>
      </c>
      <c r="B17" s="1">
        <v>1</v>
      </c>
      <c r="C17" s="15">
        <f>B17/B22</f>
        <v>3.2786885245901639E-3</v>
      </c>
      <c r="D17" s="1">
        <v>1</v>
      </c>
      <c r="E17" s="15">
        <f>D17/D22</f>
        <v>2.7397260273972603E-3</v>
      </c>
      <c r="F17" s="1">
        <v>0</v>
      </c>
      <c r="G17" s="15">
        <f>F17/F22</f>
        <v>0</v>
      </c>
      <c r="H17" s="6">
        <f t="shared" si="0"/>
        <v>2</v>
      </c>
      <c r="I17" s="16">
        <f>H17/H22</f>
        <v>2.7777777777777779E-3</v>
      </c>
    </row>
    <row r="18" spans="1:9" x14ac:dyDescent="0.2">
      <c r="A18" s="10" t="s">
        <v>10</v>
      </c>
      <c r="B18" s="6">
        <v>203</v>
      </c>
      <c r="C18" s="15">
        <f>B18/B22</f>
        <v>0.66557377049180333</v>
      </c>
      <c r="D18" s="6">
        <v>249</v>
      </c>
      <c r="E18" s="15">
        <f>D18/D22</f>
        <v>0.68219178082191778</v>
      </c>
      <c r="F18" s="1">
        <v>29</v>
      </c>
      <c r="G18" s="15">
        <f>F18/F22</f>
        <v>0.57999999999999996</v>
      </c>
      <c r="H18" s="6">
        <f t="shared" si="0"/>
        <v>481</v>
      </c>
      <c r="I18" s="16">
        <f>H18/H22</f>
        <v>0.66805555555555551</v>
      </c>
    </row>
    <row r="19" spans="1:9" x14ac:dyDescent="0.2">
      <c r="A19" s="10" t="s">
        <v>41</v>
      </c>
      <c r="B19" s="6">
        <v>11</v>
      </c>
      <c r="C19" s="15">
        <f>B19/B22</f>
        <v>3.6065573770491806E-2</v>
      </c>
      <c r="D19" s="6">
        <v>11</v>
      </c>
      <c r="E19" s="15">
        <f>D19/D22</f>
        <v>3.0136986301369864E-2</v>
      </c>
      <c r="F19" s="1">
        <v>1</v>
      </c>
      <c r="G19" s="15">
        <f>F19/F22</f>
        <v>0.02</v>
      </c>
      <c r="H19" s="6">
        <f t="shared" si="0"/>
        <v>23</v>
      </c>
      <c r="I19" s="16">
        <f>H19/H22</f>
        <v>3.1944444444444442E-2</v>
      </c>
    </row>
    <row r="20" spans="1:9" x14ac:dyDescent="0.2">
      <c r="A20" s="10" t="s">
        <v>61</v>
      </c>
      <c r="B20" s="1">
        <v>4</v>
      </c>
      <c r="C20" s="15">
        <f>B20/B22</f>
        <v>1.3114754098360656E-2</v>
      </c>
      <c r="D20" s="1">
        <v>24</v>
      </c>
      <c r="E20" s="15">
        <f>D20/D22</f>
        <v>6.575342465753424E-2</v>
      </c>
      <c r="F20" s="1">
        <v>8</v>
      </c>
      <c r="G20" s="15">
        <f>F20/F22</f>
        <v>0.16</v>
      </c>
      <c r="H20" s="6">
        <f t="shared" si="0"/>
        <v>36</v>
      </c>
      <c r="I20" s="16">
        <f>H20/H22</f>
        <v>0.05</v>
      </c>
    </row>
    <row r="21" spans="1:9" x14ac:dyDescent="0.2">
      <c r="A21" s="21" t="s">
        <v>42</v>
      </c>
      <c r="B21" s="8">
        <v>3</v>
      </c>
      <c r="C21" s="15">
        <f>B21/B22</f>
        <v>9.8360655737704927E-3</v>
      </c>
      <c r="D21" s="8">
        <v>3</v>
      </c>
      <c r="E21" s="15">
        <f>D21/D22</f>
        <v>8.21917808219178E-3</v>
      </c>
      <c r="F21" s="8">
        <v>0</v>
      </c>
      <c r="G21" s="15">
        <f>F21/F22</f>
        <v>0</v>
      </c>
      <c r="H21" s="7">
        <f t="shared" si="0"/>
        <v>6</v>
      </c>
      <c r="I21" s="18">
        <f>H21/H22</f>
        <v>8.3333333333333332E-3</v>
      </c>
    </row>
    <row r="22" spans="1:9" x14ac:dyDescent="0.2">
      <c r="A22" s="11" t="s">
        <v>7</v>
      </c>
      <c r="B22" s="7">
        <f>SUM(B13:B21)</f>
        <v>305</v>
      </c>
      <c r="C22" s="17">
        <f>SUM(C13:C21)</f>
        <v>1</v>
      </c>
      <c r="D22" s="7">
        <f>SUM(D13:D21)</f>
        <v>365</v>
      </c>
      <c r="E22" s="17">
        <f>SUM(E13:E21)</f>
        <v>0.99999999999999989</v>
      </c>
      <c r="F22" s="8">
        <f>SUM(F13:F21)</f>
        <v>50</v>
      </c>
      <c r="G22" s="17">
        <f>SUM(G13:G20)</f>
        <v>1</v>
      </c>
      <c r="H22" s="7">
        <f>SUM(H13:H21)</f>
        <v>720</v>
      </c>
      <c r="I22" s="18">
        <f>SUM(I13:I21)</f>
        <v>1</v>
      </c>
    </row>
    <row r="23" spans="1:9" x14ac:dyDescent="0.2">
      <c r="A23" s="28" t="s">
        <v>11</v>
      </c>
      <c r="B23" s="29"/>
      <c r="C23" s="29"/>
      <c r="D23" s="29"/>
      <c r="E23" s="29"/>
      <c r="F23" s="29"/>
      <c r="G23" s="29"/>
      <c r="H23" s="29"/>
      <c r="I23" s="31"/>
    </row>
    <row r="24" spans="1:9" x14ac:dyDescent="0.2">
      <c r="A24" s="37" t="s">
        <v>12</v>
      </c>
      <c r="B24" s="5">
        <v>0</v>
      </c>
      <c r="C24" s="13">
        <f t="shared" ref="C24:C33" si="1">B24/$B$34</f>
        <v>0</v>
      </c>
      <c r="D24" s="5">
        <v>0</v>
      </c>
      <c r="E24" s="13">
        <f>D24/D34</f>
        <v>0</v>
      </c>
      <c r="F24" s="5">
        <v>0</v>
      </c>
      <c r="G24" s="13">
        <f>F24/F34</f>
        <v>0</v>
      </c>
      <c r="H24" s="5">
        <f t="shared" ref="H24:H34" si="2">B24+D24+F24</f>
        <v>0</v>
      </c>
      <c r="I24" s="14">
        <f>H24/H34</f>
        <v>0</v>
      </c>
    </row>
    <row r="25" spans="1:9" x14ac:dyDescent="0.2">
      <c r="A25" s="10" t="s">
        <v>13</v>
      </c>
      <c r="B25" s="1">
        <v>32</v>
      </c>
      <c r="C25" s="13">
        <f t="shared" si="1"/>
        <v>0.10491803278688525</v>
      </c>
      <c r="D25" s="1">
        <v>0</v>
      </c>
      <c r="E25" s="15">
        <f>D25/D34</f>
        <v>0</v>
      </c>
      <c r="F25" s="1">
        <v>0</v>
      </c>
      <c r="G25" s="15">
        <f>F25/F34</f>
        <v>0</v>
      </c>
      <c r="H25" s="1">
        <f t="shared" si="2"/>
        <v>32</v>
      </c>
      <c r="I25" s="16">
        <f>H25/H34</f>
        <v>4.4444444444444446E-2</v>
      </c>
    </row>
    <row r="26" spans="1:9" x14ac:dyDescent="0.2">
      <c r="A26" s="10" t="s">
        <v>14</v>
      </c>
      <c r="B26" s="1">
        <v>107</v>
      </c>
      <c r="C26" s="13">
        <f t="shared" si="1"/>
        <v>0.35081967213114756</v>
      </c>
      <c r="D26" s="1">
        <v>0</v>
      </c>
      <c r="E26" s="15">
        <f>D26/D34</f>
        <v>0</v>
      </c>
      <c r="F26" s="1">
        <v>0</v>
      </c>
      <c r="G26" s="15">
        <f>F26/F34</f>
        <v>0</v>
      </c>
      <c r="H26" s="5">
        <f t="shared" si="2"/>
        <v>107</v>
      </c>
      <c r="I26" s="16">
        <f>H26/H34</f>
        <v>0.14861111111111111</v>
      </c>
    </row>
    <row r="27" spans="1:9" x14ac:dyDescent="0.2">
      <c r="A27" s="10" t="s">
        <v>15</v>
      </c>
      <c r="B27" s="1">
        <v>83</v>
      </c>
      <c r="C27" s="13">
        <f t="shared" si="1"/>
        <v>0.27213114754098361</v>
      </c>
      <c r="D27" s="1">
        <v>50</v>
      </c>
      <c r="E27" s="15">
        <f>D27/D34</f>
        <v>0.13698630136986301</v>
      </c>
      <c r="F27" s="1">
        <v>0</v>
      </c>
      <c r="G27" s="15">
        <f>F27/F34</f>
        <v>0</v>
      </c>
      <c r="H27" s="5">
        <f t="shared" si="2"/>
        <v>133</v>
      </c>
      <c r="I27" s="16">
        <f>H27/H34</f>
        <v>0.18472222222222223</v>
      </c>
    </row>
    <row r="28" spans="1:9" x14ac:dyDescent="0.2">
      <c r="A28" s="10" t="s">
        <v>16</v>
      </c>
      <c r="B28" s="1">
        <v>25</v>
      </c>
      <c r="C28" s="13">
        <f t="shared" si="1"/>
        <v>8.1967213114754092E-2</v>
      </c>
      <c r="D28" s="1">
        <v>83</v>
      </c>
      <c r="E28" s="15">
        <f>D28/D34</f>
        <v>0.22739726027397261</v>
      </c>
      <c r="F28" s="1">
        <v>4</v>
      </c>
      <c r="G28" s="15">
        <f>F28/F34</f>
        <v>0.08</v>
      </c>
      <c r="H28" s="5">
        <f t="shared" si="2"/>
        <v>112</v>
      </c>
      <c r="I28" s="16">
        <f>H28/H34</f>
        <v>0.15555555555555556</v>
      </c>
    </row>
    <row r="29" spans="1:9" x14ac:dyDescent="0.2">
      <c r="A29" s="10" t="s">
        <v>17</v>
      </c>
      <c r="B29" s="1">
        <v>19</v>
      </c>
      <c r="C29" s="13">
        <f t="shared" si="1"/>
        <v>6.2295081967213117E-2</v>
      </c>
      <c r="D29" s="1">
        <v>58</v>
      </c>
      <c r="E29" s="15">
        <f>D29/D34</f>
        <v>0.15890410958904111</v>
      </c>
      <c r="F29" s="1">
        <v>10</v>
      </c>
      <c r="G29" s="15">
        <f>F29/F34</f>
        <v>0.2</v>
      </c>
      <c r="H29" s="5">
        <f t="shared" si="2"/>
        <v>87</v>
      </c>
      <c r="I29" s="16">
        <f>H29/H34</f>
        <v>0.12083333333333333</v>
      </c>
    </row>
    <row r="30" spans="1:9" x14ac:dyDescent="0.2">
      <c r="A30" s="10" t="s">
        <v>18</v>
      </c>
      <c r="B30" s="1">
        <v>12</v>
      </c>
      <c r="C30" s="13">
        <f t="shared" si="1"/>
        <v>3.9344262295081971E-2</v>
      </c>
      <c r="D30" s="1">
        <v>54</v>
      </c>
      <c r="E30" s="15">
        <f>D30/D34</f>
        <v>0.14794520547945206</v>
      </c>
      <c r="F30" s="1">
        <v>7</v>
      </c>
      <c r="G30" s="15">
        <f>F30/F34</f>
        <v>0.14000000000000001</v>
      </c>
      <c r="H30" s="5">
        <f t="shared" si="2"/>
        <v>73</v>
      </c>
      <c r="I30" s="16">
        <f>H30/H34</f>
        <v>0.10138888888888889</v>
      </c>
    </row>
    <row r="31" spans="1:9" x14ac:dyDescent="0.2">
      <c r="A31" s="10" t="s">
        <v>19</v>
      </c>
      <c r="B31" s="1">
        <v>17</v>
      </c>
      <c r="C31" s="13">
        <f t="shared" si="1"/>
        <v>5.5737704918032788E-2</v>
      </c>
      <c r="D31" s="1">
        <v>77</v>
      </c>
      <c r="E31" s="15">
        <f>D31/D34</f>
        <v>0.21095890410958903</v>
      </c>
      <c r="F31" s="1">
        <v>17</v>
      </c>
      <c r="G31" s="15">
        <f>F31/F34</f>
        <v>0.34</v>
      </c>
      <c r="H31" s="5">
        <f t="shared" si="2"/>
        <v>111</v>
      </c>
      <c r="I31" s="16">
        <f>H31/H34</f>
        <v>0.15416666666666667</v>
      </c>
    </row>
    <row r="32" spans="1:9" x14ac:dyDescent="0.2">
      <c r="A32" s="10" t="s">
        <v>20</v>
      </c>
      <c r="B32" s="1">
        <v>9</v>
      </c>
      <c r="C32" s="13">
        <f t="shared" si="1"/>
        <v>2.9508196721311476E-2</v>
      </c>
      <c r="D32" s="1">
        <v>38</v>
      </c>
      <c r="E32" s="15">
        <f>D32/D34</f>
        <v>0.10410958904109589</v>
      </c>
      <c r="F32" s="1">
        <v>10</v>
      </c>
      <c r="G32" s="15">
        <f>F32/F34</f>
        <v>0.2</v>
      </c>
      <c r="H32" s="5">
        <f t="shared" si="2"/>
        <v>57</v>
      </c>
      <c r="I32" s="16">
        <f>H32/H34</f>
        <v>7.9166666666666663E-2</v>
      </c>
    </row>
    <row r="33" spans="1:10" x14ac:dyDescent="0.2">
      <c r="A33" s="10" t="s">
        <v>21</v>
      </c>
      <c r="B33" s="1">
        <v>1</v>
      </c>
      <c r="C33" s="13">
        <f t="shared" si="1"/>
        <v>3.2786885245901639E-3</v>
      </c>
      <c r="D33" s="1">
        <v>5</v>
      </c>
      <c r="E33" s="15">
        <f>D33/D34</f>
        <v>1.3698630136986301E-2</v>
      </c>
      <c r="F33" s="1">
        <v>2</v>
      </c>
      <c r="G33" s="15">
        <f>F33/F34</f>
        <v>0.04</v>
      </c>
      <c r="H33" s="5">
        <f t="shared" si="2"/>
        <v>8</v>
      </c>
      <c r="I33" s="16">
        <f>H33/H34</f>
        <v>1.1111111111111112E-2</v>
      </c>
    </row>
    <row r="34" spans="1:10" x14ac:dyDescent="0.2">
      <c r="A34" s="11" t="s">
        <v>7</v>
      </c>
      <c r="B34" s="7">
        <f t="shared" ref="B34:G34" si="3">SUM(B24:B33)</f>
        <v>305</v>
      </c>
      <c r="C34" s="17">
        <f t="shared" si="3"/>
        <v>0.99999999999999989</v>
      </c>
      <c r="D34" s="7">
        <f t="shared" si="3"/>
        <v>365</v>
      </c>
      <c r="E34" s="17">
        <f t="shared" si="3"/>
        <v>1</v>
      </c>
      <c r="F34" s="7">
        <f t="shared" si="3"/>
        <v>50</v>
      </c>
      <c r="G34" s="17">
        <f t="shared" si="3"/>
        <v>1</v>
      </c>
      <c r="H34" s="4">
        <f t="shared" si="2"/>
        <v>720</v>
      </c>
      <c r="I34" s="18">
        <f>SUM(I24:I33)</f>
        <v>1</v>
      </c>
      <c r="J34" s="3"/>
    </row>
    <row r="35" spans="1:10" x14ac:dyDescent="0.2">
      <c r="A35" s="28" t="s">
        <v>22</v>
      </c>
      <c r="B35" s="29"/>
      <c r="C35" s="29"/>
      <c r="D35" s="29"/>
      <c r="E35" s="29"/>
      <c r="F35" s="30"/>
      <c r="G35" s="29"/>
      <c r="H35" s="29"/>
      <c r="I35" s="31"/>
    </row>
    <row r="36" spans="1:10" x14ac:dyDescent="0.2">
      <c r="A36" s="9" t="s">
        <v>23</v>
      </c>
      <c r="B36" s="88">
        <v>25.79</v>
      </c>
      <c r="C36" s="89"/>
      <c r="D36" s="88">
        <v>36.130000000000003</v>
      </c>
      <c r="E36" s="89"/>
      <c r="F36" s="88">
        <v>42.59</v>
      </c>
      <c r="G36" s="89"/>
      <c r="H36" s="88">
        <v>32.19</v>
      </c>
      <c r="I36" s="90"/>
    </row>
    <row r="37" spans="1:10" x14ac:dyDescent="0.2">
      <c r="A37" s="12" t="s">
        <v>24</v>
      </c>
      <c r="B37" s="91">
        <v>8.83</v>
      </c>
      <c r="C37" s="92"/>
      <c r="D37" s="91">
        <v>10.52</v>
      </c>
      <c r="E37" s="92"/>
      <c r="F37" s="91">
        <v>10.45</v>
      </c>
      <c r="G37" s="92"/>
      <c r="H37" s="91">
        <v>11.37</v>
      </c>
      <c r="I37" s="93"/>
    </row>
    <row r="38" spans="1:10" x14ac:dyDescent="0.2">
      <c r="A38" s="28" t="s">
        <v>56</v>
      </c>
      <c r="B38" s="29"/>
      <c r="C38" s="29"/>
      <c r="D38" s="29"/>
      <c r="E38" s="29"/>
      <c r="F38" s="30"/>
      <c r="G38" s="29"/>
      <c r="H38" s="29"/>
      <c r="I38" s="31"/>
    </row>
    <row r="39" spans="1:10" x14ac:dyDescent="0.2">
      <c r="A39" s="10" t="s">
        <v>32</v>
      </c>
      <c r="B39" s="6">
        <v>294</v>
      </c>
      <c r="C39" s="15">
        <f>B39/B42</f>
        <v>0.9639344262295082</v>
      </c>
      <c r="D39" s="6">
        <v>261</v>
      </c>
      <c r="E39" s="15">
        <f>D39/D42</f>
        <v>0.71506849315068488</v>
      </c>
      <c r="F39" s="1">
        <v>40</v>
      </c>
      <c r="G39" s="15">
        <f>F39/F42</f>
        <v>0.8</v>
      </c>
      <c r="H39" s="6">
        <f>B39+D39+F39</f>
        <v>595</v>
      </c>
      <c r="I39" s="16">
        <f>H39/H42</f>
        <v>0.82638888888888884</v>
      </c>
    </row>
    <row r="40" spans="1:10" x14ac:dyDescent="0.2">
      <c r="A40" s="10" t="s">
        <v>61</v>
      </c>
      <c r="B40" s="6">
        <v>4</v>
      </c>
      <c r="C40" s="15">
        <f>B40/B42</f>
        <v>1.3114754098360656E-2</v>
      </c>
      <c r="D40" s="6">
        <v>24</v>
      </c>
      <c r="E40" s="15">
        <f>D40/D42</f>
        <v>6.575342465753424E-2</v>
      </c>
      <c r="F40" s="1">
        <v>8</v>
      </c>
      <c r="G40" s="15">
        <f>F40/F42</f>
        <v>0.16</v>
      </c>
      <c r="H40" s="6">
        <f>B40+D40+F40</f>
        <v>36</v>
      </c>
      <c r="I40" s="16">
        <f>H40/H42</f>
        <v>0.05</v>
      </c>
    </row>
    <row r="41" spans="1:10" x14ac:dyDescent="0.2">
      <c r="A41" s="10" t="s">
        <v>33</v>
      </c>
      <c r="B41" s="1">
        <v>7</v>
      </c>
      <c r="C41" s="15">
        <f>B41/B42</f>
        <v>2.2950819672131147E-2</v>
      </c>
      <c r="D41" s="1">
        <v>80</v>
      </c>
      <c r="E41" s="15">
        <f>D41/D42</f>
        <v>0.21917808219178081</v>
      </c>
      <c r="F41" s="1">
        <v>2</v>
      </c>
      <c r="G41" s="15">
        <f>F41/F42</f>
        <v>0.04</v>
      </c>
      <c r="H41" s="6">
        <f>B41+D41+F41</f>
        <v>89</v>
      </c>
      <c r="I41" s="16">
        <f>H41/H42</f>
        <v>0.12361111111111112</v>
      </c>
    </row>
    <row r="42" spans="1:10" x14ac:dyDescent="0.2">
      <c r="A42" s="11" t="s">
        <v>7</v>
      </c>
      <c r="B42" s="7">
        <f t="shared" ref="B42:I42" si="4">SUM(B39:B41)</f>
        <v>305</v>
      </c>
      <c r="C42" s="17">
        <f t="shared" si="4"/>
        <v>1</v>
      </c>
      <c r="D42" s="7">
        <f t="shared" si="4"/>
        <v>365</v>
      </c>
      <c r="E42" s="17">
        <f t="shared" si="4"/>
        <v>0.99999999999999989</v>
      </c>
      <c r="F42" s="8">
        <f t="shared" si="4"/>
        <v>50</v>
      </c>
      <c r="G42" s="17">
        <f t="shared" si="4"/>
        <v>1</v>
      </c>
      <c r="H42" s="7">
        <f t="shared" si="4"/>
        <v>720</v>
      </c>
      <c r="I42" s="18">
        <f t="shared" si="4"/>
        <v>1</v>
      </c>
    </row>
    <row r="43" spans="1:10" x14ac:dyDescent="0.2">
      <c r="A43" s="28" t="s">
        <v>44</v>
      </c>
      <c r="B43" s="29"/>
      <c r="C43" s="29"/>
      <c r="D43" s="29"/>
      <c r="E43" s="29"/>
      <c r="F43" s="30"/>
      <c r="G43" s="29"/>
      <c r="H43" s="29"/>
      <c r="I43" s="31"/>
    </row>
    <row r="44" spans="1:10" x14ac:dyDescent="0.2">
      <c r="A44" s="9" t="s">
        <v>25</v>
      </c>
      <c r="B44" s="4">
        <v>232</v>
      </c>
      <c r="C44" s="19">
        <f>B44/B46</f>
        <v>0.76065573770491801</v>
      </c>
      <c r="D44" s="5">
        <v>77</v>
      </c>
      <c r="E44" s="19">
        <f>D44/D46</f>
        <v>0.21095890410958903</v>
      </c>
      <c r="F44" s="5">
        <v>5</v>
      </c>
      <c r="G44" s="19">
        <f>F44/F46</f>
        <v>0.1</v>
      </c>
      <c r="H44" s="78">
        <f>B44+D44+F44</f>
        <v>314</v>
      </c>
      <c r="I44" s="14">
        <f>H44/H46</f>
        <v>0.43611111111111112</v>
      </c>
    </row>
    <row r="45" spans="1:10" x14ac:dyDescent="0.2">
      <c r="A45" s="10" t="s">
        <v>26</v>
      </c>
      <c r="B45" s="6">
        <v>73</v>
      </c>
      <c r="C45" s="15">
        <f>B45/B46</f>
        <v>0.23934426229508196</v>
      </c>
      <c r="D45" s="6">
        <v>288</v>
      </c>
      <c r="E45" s="15">
        <f>D45/D46</f>
        <v>0.78904109589041094</v>
      </c>
      <c r="F45" s="1">
        <v>45</v>
      </c>
      <c r="G45" s="15">
        <f>F45/F46</f>
        <v>0.9</v>
      </c>
      <c r="H45" s="4">
        <f>B45+D45+F45</f>
        <v>406</v>
      </c>
      <c r="I45" s="16">
        <f>H45/H46</f>
        <v>0.56388888888888888</v>
      </c>
    </row>
    <row r="46" spans="1:10" x14ac:dyDescent="0.2">
      <c r="A46" s="11" t="s">
        <v>7</v>
      </c>
      <c r="B46" s="7">
        <f t="shared" ref="B46:G46" si="5">SUM(B44:B45)</f>
        <v>305</v>
      </c>
      <c r="C46" s="20">
        <f t="shared" si="5"/>
        <v>1</v>
      </c>
      <c r="D46" s="7">
        <f t="shared" si="5"/>
        <v>365</v>
      </c>
      <c r="E46" s="20">
        <f t="shared" si="5"/>
        <v>1</v>
      </c>
      <c r="F46" s="7">
        <f t="shared" si="5"/>
        <v>50</v>
      </c>
      <c r="G46" s="20">
        <f t="shared" si="5"/>
        <v>1</v>
      </c>
      <c r="H46" s="4">
        <f>B46+D46+F46</f>
        <v>720</v>
      </c>
      <c r="I46" s="36">
        <f>SUM(I44:I45)</f>
        <v>1</v>
      </c>
    </row>
    <row r="47" spans="1:10" ht="12.75" customHeight="1" x14ac:dyDescent="0.2">
      <c r="A47" s="28" t="s">
        <v>43</v>
      </c>
      <c r="B47" s="29"/>
      <c r="C47" s="29"/>
      <c r="D47" s="29"/>
      <c r="E47" s="29"/>
      <c r="F47" s="30"/>
      <c r="G47" s="29"/>
      <c r="H47" s="29"/>
      <c r="I47" s="31"/>
    </row>
    <row r="48" spans="1:10" ht="12.75" customHeight="1" x14ac:dyDescent="0.2">
      <c r="A48" s="9" t="s">
        <v>35</v>
      </c>
      <c r="B48" s="4">
        <v>57</v>
      </c>
      <c r="C48" s="19">
        <f>B48/B50</f>
        <v>0.18688524590163935</v>
      </c>
      <c r="D48" s="5">
        <v>239</v>
      </c>
      <c r="E48" s="19">
        <f>D48/D50</f>
        <v>0.65479452054794518</v>
      </c>
      <c r="F48" s="5">
        <v>10</v>
      </c>
      <c r="G48" s="19">
        <f>F48/F50</f>
        <v>0.2</v>
      </c>
      <c r="H48" s="4">
        <f>B48+D48+F48</f>
        <v>306</v>
      </c>
      <c r="I48" s="14">
        <f>H48/H50</f>
        <v>0.42499999999999999</v>
      </c>
    </row>
    <row r="49" spans="1:12" ht="12.75" customHeight="1" x14ac:dyDescent="0.2">
      <c r="A49" s="10" t="s">
        <v>36</v>
      </c>
      <c r="B49" s="6">
        <v>248</v>
      </c>
      <c r="C49" s="15">
        <f>B49/B50</f>
        <v>0.81311475409836065</v>
      </c>
      <c r="D49" s="6">
        <v>126</v>
      </c>
      <c r="E49" s="15">
        <f>D49/D50</f>
        <v>0.34520547945205482</v>
      </c>
      <c r="F49" s="1">
        <v>40</v>
      </c>
      <c r="G49" s="15">
        <f>F49/F50</f>
        <v>0.8</v>
      </c>
      <c r="H49" s="4">
        <f>B49+D49+F49</f>
        <v>414</v>
      </c>
      <c r="I49" s="16">
        <f>H49/H50</f>
        <v>0.57499999999999996</v>
      </c>
    </row>
    <row r="50" spans="1:12" x14ac:dyDescent="0.2">
      <c r="A50" s="11" t="s">
        <v>7</v>
      </c>
      <c r="B50" s="7">
        <f t="shared" ref="B50:G50" si="6">SUM(B48:B49)</f>
        <v>305</v>
      </c>
      <c r="C50" s="20">
        <f t="shared" si="6"/>
        <v>1</v>
      </c>
      <c r="D50" s="7">
        <f t="shared" si="6"/>
        <v>365</v>
      </c>
      <c r="E50" s="20">
        <f t="shared" si="6"/>
        <v>1</v>
      </c>
      <c r="F50" s="7">
        <f t="shared" si="6"/>
        <v>50</v>
      </c>
      <c r="G50" s="20">
        <f t="shared" si="6"/>
        <v>1</v>
      </c>
      <c r="H50" s="4">
        <f>B50+D50+F50</f>
        <v>720</v>
      </c>
      <c r="I50" s="18">
        <f>SUM(I48:I49)</f>
        <v>1</v>
      </c>
    </row>
    <row r="51" spans="1:12" x14ac:dyDescent="0.2">
      <c r="A51" s="32" t="s">
        <v>28</v>
      </c>
      <c r="B51" s="33"/>
      <c r="C51" s="33"/>
      <c r="D51" s="33"/>
      <c r="E51" s="33"/>
      <c r="F51" s="34"/>
      <c r="G51" s="33"/>
      <c r="H51" s="33"/>
      <c r="I51" s="35"/>
    </row>
    <row r="52" spans="1:12" x14ac:dyDescent="0.2">
      <c r="A52" s="44" t="s">
        <v>27</v>
      </c>
      <c r="B52" s="81">
        <v>261.89999999999998</v>
      </c>
      <c r="C52" s="82"/>
      <c r="D52" s="83">
        <v>193.3</v>
      </c>
      <c r="E52" s="84"/>
      <c r="F52" s="81">
        <v>23.7</v>
      </c>
      <c r="G52" s="82"/>
      <c r="H52" s="83">
        <v>478.9</v>
      </c>
      <c r="I52" s="85"/>
      <c r="K52" s="73"/>
      <c r="L52" s="73"/>
    </row>
    <row r="53" spans="1:12" x14ac:dyDescent="0.2">
      <c r="A53" s="28" t="s">
        <v>45</v>
      </c>
      <c r="B53" s="29"/>
      <c r="C53" s="29"/>
      <c r="D53" s="29"/>
      <c r="E53" s="29"/>
      <c r="F53" s="30"/>
      <c r="G53" s="29"/>
      <c r="H53" s="29"/>
      <c r="I53" s="31"/>
    </row>
    <row r="54" spans="1:12" x14ac:dyDescent="0.2">
      <c r="A54" s="38" t="s">
        <v>46</v>
      </c>
      <c r="B54" s="4">
        <v>281</v>
      </c>
      <c r="C54" s="19">
        <f>B54/B56</f>
        <v>0.92131147540983604</v>
      </c>
      <c r="D54" s="4">
        <v>349</v>
      </c>
      <c r="E54" s="19">
        <f>D54/D56</f>
        <v>0.95616438356164379</v>
      </c>
      <c r="F54" s="5">
        <v>50</v>
      </c>
      <c r="G54" s="19">
        <f>F54/F56</f>
        <v>1</v>
      </c>
      <c r="H54" s="4">
        <f>B54+D54+F54</f>
        <v>680</v>
      </c>
      <c r="I54" s="14">
        <f>H54/H56</f>
        <v>0.94444444444444442</v>
      </c>
    </row>
    <row r="55" spans="1:12" x14ac:dyDescent="0.2">
      <c r="A55" s="39" t="s">
        <v>47</v>
      </c>
      <c r="B55" s="6">
        <v>24</v>
      </c>
      <c r="C55" s="15">
        <f>B55/B56</f>
        <v>7.8688524590163941E-2</v>
      </c>
      <c r="D55" s="6">
        <v>16</v>
      </c>
      <c r="E55" s="15">
        <f>D55/D56</f>
        <v>4.3835616438356165E-2</v>
      </c>
      <c r="F55" s="1">
        <v>0</v>
      </c>
      <c r="G55" s="15">
        <f>F55/F56</f>
        <v>0</v>
      </c>
      <c r="H55" s="4">
        <f>B55+D55+F55</f>
        <v>40</v>
      </c>
      <c r="I55" s="16">
        <f>H55/H56</f>
        <v>5.5555555555555552E-2</v>
      </c>
    </row>
    <row r="56" spans="1:12" ht="13.5" thickBot="1" x14ac:dyDescent="0.25">
      <c r="A56" s="40" t="s">
        <v>7</v>
      </c>
      <c r="B56" s="41">
        <f t="shared" ref="B56:G56" si="7">SUM(B54:B55)</f>
        <v>305</v>
      </c>
      <c r="C56" s="42">
        <f t="shared" si="7"/>
        <v>1</v>
      </c>
      <c r="D56" s="41">
        <f t="shared" si="7"/>
        <v>365</v>
      </c>
      <c r="E56" s="42">
        <f t="shared" si="7"/>
        <v>1</v>
      </c>
      <c r="F56" s="41">
        <f t="shared" si="7"/>
        <v>50</v>
      </c>
      <c r="G56" s="42">
        <f t="shared" si="7"/>
        <v>1</v>
      </c>
      <c r="H56" s="41">
        <f>B56+D56+F56</f>
        <v>720</v>
      </c>
      <c r="I56" s="43">
        <f>SUM(I54:I55)</f>
        <v>1</v>
      </c>
    </row>
    <row r="57" spans="1:12" ht="13.5" thickTop="1" x14ac:dyDescent="0.2">
      <c r="A57" s="74"/>
      <c r="B57" s="3"/>
      <c r="C57" s="70"/>
      <c r="D57" s="3"/>
      <c r="E57" s="70"/>
      <c r="F57" s="3"/>
      <c r="G57" s="70"/>
      <c r="H57" s="3"/>
      <c r="I57" s="75"/>
    </row>
    <row r="58" spans="1:12" ht="15" customHeight="1" x14ac:dyDescent="0.2">
      <c r="A58" s="76" t="s">
        <v>53</v>
      </c>
      <c r="B58" s="76"/>
      <c r="C58" s="76"/>
      <c r="D58" s="76"/>
      <c r="E58" s="76"/>
      <c r="F58" s="77"/>
      <c r="G58" s="76"/>
      <c r="H58" s="76"/>
      <c r="I58" s="76"/>
    </row>
    <row r="59" spans="1:12" ht="37.9" customHeight="1" x14ac:dyDescent="0.2">
      <c r="A59" s="86" t="s">
        <v>54</v>
      </c>
      <c r="B59" s="86"/>
      <c r="C59" s="86"/>
      <c r="D59" s="86"/>
      <c r="E59" s="86"/>
      <c r="F59" s="86"/>
      <c r="G59" s="86"/>
      <c r="H59" s="86"/>
      <c r="I59" s="86"/>
    </row>
    <row r="60" spans="1:12" ht="38.25" customHeight="1" x14ac:dyDescent="0.2">
      <c r="A60" s="79" t="s">
        <v>55</v>
      </c>
      <c r="B60" s="79"/>
      <c r="C60" s="79"/>
      <c r="D60" s="79"/>
      <c r="E60" s="79"/>
      <c r="F60" s="79"/>
      <c r="G60" s="79"/>
      <c r="H60" s="79"/>
      <c r="I60" s="79"/>
    </row>
    <row r="61" spans="1:12" ht="16.149999999999999" customHeight="1" x14ac:dyDescent="0.2">
      <c r="A61" s="87" t="s">
        <v>30</v>
      </c>
      <c r="B61" s="87"/>
      <c r="C61" s="87"/>
      <c r="D61" s="87"/>
      <c r="E61" s="87"/>
      <c r="F61" s="87"/>
      <c r="G61" s="87"/>
      <c r="H61" s="87"/>
      <c r="I61" s="87"/>
    </row>
    <row r="62" spans="1:12" x14ac:dyDescent="0.2">
      <c r="G62" s="99"/>
      <c r="H62" s="80"/>
      <c r="I62" s="80"/>
    </row>
    <row r="63" spans="1:12" x14ac:dyDescent="0.2">
      <c r="G63" s="80"/>
      <c r="H63" s="80"/>
      <c r="I63" s="80"/>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63"/>
  <sheetViews>
    <sheetView zoomScale="96" zoomScaleNormal="96" workbookViewId="0">
      <selection activeCell="A20" sqref="A20"/>
    </sheetView>
  </sheetViews>
  <sheetFormatPr defaultRowHeight="12.75" x14ac:dyDescent="0.2"/>
  <cols>
    <col min="1" max="1" width="36.7109375" customWidth="1"/>
    <col min="2" max="5" width="8.7109375" customWidth="1"/>
    <col min="6" max="6" width="6.7109375" style="2" hidden="1" customWidth="1"/>
    <col min="7" max="7" width="9.140625" hidden="1" customWidth="1"/>
    <col min="8" max="9" width="8.7109375" customWidth="1"/>
  </cols>
  <sheetData>
    <row r="2" spans="1:9" ht="15.75" x14ac:dyDescent="0.25">
      <c r="A2" s="94" t="s">
        <v>52</v>
      </c>
      <c r="B2" s="94"/>
      <c r="C2" s="94"/>
      <c r="D2" s="94"/>
      <c r="E2" s="94"/>
      <c r="F2" s="94"/>
      <c r="G2" s="94"/>
      <c r="H2" s="94"/>
      <c r="I2" s="94"/>
    </row>
    <row r="3" spans="1:9" ht="15.75" x14ac:dyDescent="0.25">
      <c r="A3" s="94" t="s">
        <v>60</v>
      </c>
      <c r="B3" s="94"/>
      <c r="C3" s="94"/>
      <c r="D3" s="94"/>
      <c r="E3" s="94"/>
      <c r="F3" s="94"/>
      <c r="G3" s="94"/>
      <c r="H3" s="94"/>
      <c r="I3" s="94"/>
    </row>
    <row r="4" spans="1:9" ht="15.75" x14ac:dyDescent="0.25">
      <c r="A4" s="94" t="s">
        <v>49</v>
      </c>
      <c r="B4" s="94"/>
      <c r="C4" s="94"/>
      <c r="D4" s="94"/>
      <c r="E4" s="94"/>
      <c r="F4" s="94"/>
      <c r="G4" s="94"/>
      <c r="H4" s="94"/>
      <c r="I4" s="94"/>
    </row>
    <row r="5" spans="1:9" ht="13.5" thickBot="1" x14ac:dyDescent="0.25"/>
    <row r="6" spans="1:9" ht="13.5" thickTop="1" x14ac:dyDescent="0.2">
      <c r="A6" s="22"/>
      <c r="B6" s="95" t="s">
        <v>0</v>
      </c>
      <c r="C6" s="96"/>
      <c r="D6" s="97" t="s">
        <v>34</v>
      </c>
      <c r="E6" s="96"/>
      <c r="F6" s="45" t="s">
        <v>3</v>
      </c>
      <c r="G6" s="46"/>
      <c r="H6" s="95" t="s">
        <v>7</v>
      </c>
      <c r="I6" s="98"/>
    </row>
    <row r="7" spans="1:9" x14ac:dyDescent="0.2">
      <c r="A7" s="23"/>
      <c r="B7" s="24" t="s">
        <v>1</v>
      </c>
      <c r="C7" s="25" t="s">
        <v>2</v>
      </c>
      <c r="D7" s="24" t="s">
        <v>1</v>
      </c>
      <c r="E7" s="25" t="s">
        <v>2</v>
      </c>
      <c r="F7" s="26" t="s">
        <v>1</v>
      </c>
      <c r="G7" s="25" t="s">
        <v>2</v>
      </c>
      <c r="H7" s="24" t="s">
        <v>1</v>
      </c>
      <c r="I7" s="27" t="s">
        <v>2</v>
      </c>
    </row>
    <row r="8" spans="1:9" x14ac:dyDescent="0.2">
      <c r="A8" s="28" t="s">
        <v>4</v>
      </c>
      <c r="B8" s="29"/>
      <c r="C8" s="29"/>
      <c r="D8" s="29"/>
      <c r="E8" s="29"/>
      <c r="F8" s="30"/>
      <c r="G8" s="29"/>
      <c r="H8" s="29"/>
      <c r="I8" s="31"/>
    </row>
    <row r="9" spans="1:9" x14ac:dyDescent="0.2">
      <c r="A9" s="9" t="s">
        <v>5</v>
      </c>
      <c r="B9" s="4">
        <v>38</v>
      </c>
      <c r="C9" s="13">
        <f>B9/B11</f>
        <v>0.26027397260273971</v>
      </c>
      <c r="D9" s="4">
        <v>24</v>
      </c>
      <c r="E9" s="13">
        <f>D9/D11</f>
        <v>0.43636363636363634</v>
      </c>
      <c r="F9" s="5">
        <v>0</v>
      </c>
      <c r="G9" s="13" t="e">
        <f>F9/F11</f>
        <v>#DIV/0!</v>
      </c>
      <c r="H9" s="6">
        <f>B9+D9</f>
        <v>62</v>
      </c>
      <c r="I9" s="14">
        <f>H9/H11</f>
        <v>0.30845771144278605</v>
      </c>
    </row>
    <row r="10" spans="1:9" x14ac:dyDescent="0.2">
      <c r="A10" s="10" t="s">
        <v>6</v>
      </c>
      <c r="B10" s="6">
        <v>108</v>
      </c>
      <c r="C10" s="15">
        <f>B10/B11</f>
        <v>0.73972602739726023</v>
      </c>
      <c r="D10" s="6">
        <v>31</v>
      </c>
      <c r="E10" s="15">
        <f>D10/D11</f>
        <v>0.5636363636363636</v>
      </c>
      <c r="F10" s="1">
        <v>0</v>
      </c>
      <c r="G10" s="15" t="e">
        <f>F10/F11</f>
        <v>#DIV/0!</v>
      </c>
      <c r="H10" s="6">
        <f>B10+D10</f>
        <v>139</v>
      </c>
      <c r="I10" s="16">
        <f>H10/H11</f>
        <v>0.69154228855721389</v>
      </c>
    </row>
    <row r="11" spans="1:9" x14ac:dyDescent="0.2">
      <c r="A11" s="11" t="s">
        <v>7</v>
      </c>
      <c r="B11" s="7">
        <f>SUM(B9:B10)</f>
        <v>146</v>
      </c>
      <c r="C11" s="17">
        <f>SUM(C9:C10)</f>
        <v>1</v>
      </c>
      <c r="D11" s="7">
        <f>D9+D10</f>
        <v>55</v>
      </c>
      <c r="E11" s="17">
        <f>SUM(E9:E10)</f>
        <v>1</v>
      </c>
      <c r="F11" s="8">
        <f>SUM(F9:F10)</f>
        <v>0</v>
      </c>
      <c r="G11" s="17" t="e">
        <f>SUM(G9:G10)</f>
        <v>#DIV/0!</v>
      </c>
      <c r="H11" s="7">
        <f>B11+D11</f>
        <v>201</v>
      </c>
      <c r="I11" s="18">
        <f>SUM(I9:I10)</f>
        <v>1</v>
      </c>
    </row>
    <row r="12" spans="1:9" x14ac:dyDescent="0.2">
      <c r="A12" s="28" t="s">
        <v>8</v>
      </c>
      <c r="B12" s="29"/>
      <c r="C12" s="29"/>
      <c r="D12" s="29"/>
      <c r="E12" s="29"/>
      <c r="F12" s="29"/>
      <c r="G12" s="29"/>
      <c r="H12" s="29"/>
      <c r="I12" s="31"/>
    </row>
    <row r="13" spans="1:9" x14ac:dyDescent="0.2">
      <c r="A13" s="9" t="s">
        <v>37</v>
      </c>
      <c r="B13" s="5">
        <v>0</v>
      </c>
      <c r="C13" s="13">
        <f>B13/B22</f>
        <v>0</v>
      </c>
      <c r="D13" s="5">
        <v>0</v>
      </c>
      <c r="E13" s="13">
        <f>D13/D22</f>
        <v>0</v>
      </c>
      <c r="F13" s="5">
        <v>0</v>
      </c>
      <c r="G13" s="13" t="e">
        <f>F13/F22</f>
        <v>#DIV/0!</v>
      </c>
      <c r="H13" s="4">
        <f t="shared" ref="H13:H22" si="0">B13+D13</f>
        <v>0</v>
      </c>
      <c r="I13" s="14">
        <f>H13/H22</f>
        <v>0</v>
      </c>
    </row>
    <row r="14" spans="1:9" x14ac:dyDescent="0.2">
      <c r="A14" s="10" t="s">
        <v>9</v>
      </c>
      <c r="B14" s="1">
        <v>2</v>
      </c>
      <c r="C14" s="15">
        <f>B14/B22</f>
        <v>1.3698630136986301E-2</v>
      </c>
      <c r="D14" s="1">
        <v>1</v>
      </c>
      <c r="E14" s="15">
        <f>D14/D22</f>
        <v>1.8181818181818181E-2</v>
      </c>
      <c r="F14" s="1">
        <v>0</v>
      </c>
      <c r="G14" s="15" t="e">
        <f>F14/F22</f>
        <v>#DIV/0!</v>
      </c>
      <c r="H14" s="6">
        <f t="shared" si="0"/>
        <v>3</v>
      </c>
      <c r="I14" s="16">
        <f>H14/H22</f>
        <v>1.4925373134328358E-2</v>
      </c>
    </row>
    <row r="15" spans="1:9" x14ac:dyDescent="0.2">
      <c r="A15" s="10" t="s">
        <v>38</v>
      </c>
      <c r="B15" s="1">
        <v>22</v>
      </c>
      <c r="C15" s="15">
        <f>B15/B22</f>
        <v>0.15068493150684931</v>
      </c>
      <c r="D15" s="1">
        <v>4</v>
      </c>
      <c r="E15" s="15">
        <f>D15/D22</f>
        <v>7.2727272727272724E-2</v>
      </c>
      <c r="F15" s="1">
        <v>0</v>
      </c>
      <c r="G15" s="15" t="e">
        <f>F15/F22</f>
        <v>#DIV/0!</v>
      </c>
      <c r="H15" s="6">
        <f t="shared" si="0"/>
        <v>26</v>
      </c>
      <c r="I15" s="16">
        <f>H15/H22</f>
        <v>0.12935323383084577</v>
      </c>
    </row>
    <row r="16" spans="1:9" x14ac:dyDescent="0.2">
      <c r="A16" s="10" t="s">
        <v>39</v>
      </c>
      <c r="B16" s="1">
        <v>18</v>
      </c>
      <c r="C16" s="15">
        <f>B16/B22</f>
        <v>0.12328767123287671</v>
      </c>
      <c r="D16" s="1">
        <v>3</v>
      </c>
      <c r="E16" s="15">
        <f>D16/D22</f>
        <v>5.4545454545454543E-2</v>
      </c>
      <c r="F16" s="1">
        <v>0</v>
      </c>
      <c r="G16" s="15" t="e">
        <f>F16/F22</f>
        <v>#DIV/0!</v>
      </c>
      <c r="H16" s="6">
        <f t="shared" si="0"/>
        <v>21</v>
      </c>
      <c r="I16" s="16">
        <f>H16/H22</f>
        <v>0.1044776119402985</v>
      </c>
    </row>
    <row r="17" spans="1:9" x14ac:dyDescent="0.2">
      <c r="A17" s="10" t="s">
        <v>40</v>
      </c>
      <c r="B17" s="1">
        <v>0</v>
      </c>
      <c r="C17" s="15">
        <f>B17/B22</f>
        <v>0</v>
      </c>
      <c r="D17" s="1">
        <v>0</v>
      </c>
      <c r="E17" s="15">
        <f>D17/D22</f>
        <v>0</v>
      </c>
      <c r="F17" s="1">
        <v>0</v>
      </c>
      <c r="G17" s="15" t="e">
        <f>F17/F22</f>
        <v>#DIV/0!</v>
      </c>
      <c r="H17" s="6">
        <f t="shared" si="0"/>
        <v>0</v>
      </c>
      <c r="I17" s="16">
        <f>H17/H22</f>
        <v>0</v>
      </c>
    </row>
    <row r="18" spans="1:9" x14ac:dyDescent="0.2">
      <c r="A18" s="10" t="s">
        <v>10</v>
      </c>
      <c r="B18" s="6">
        <v>85</v>
      </c>
      <c r="C18" s="15">
        <f>B18/B22</f>
        <v>0.5821917808219178</v>
      </c>
      <c r="D18" s="6">
        <v>45</v>
      </c>
      <c r="E18" s="15">
        <f>D18/D22</f>
        <v>0.81818181818181823</v>
      </c>
      <c r="F18" s="1">
        <v>0</v>
      </c>
      <c r="G18" s="15" t="e">
        <f>F18/F22</f>
        <v>#DIV/0!</v>
      </c>
      <c r="H18" s="6">
        <f t="shared" si="0"/>
        <v>130</v>
      </c>
      <c r="I18" s="16">
        <f>H18/H22</f>
        <v>0.64676616915422891</v>
      </c>
    </row>
    <row r="19" spans="1:9" x14ac:dyDescent="0.2">
      <c r="A19" s="10" t="s">
        <v>41</v>
      </c>
      <c r="B19" s="6">
        <v>5</v>
      </c>
      <c r="C19" s="15">
        <f>B19/B22</f>
        <v>3.4246575342465752E-2</v>
      </c>
      <c r="D19" s="6">
        <v>1</v>
      </c>
      <c r="E19" s="15">
        <f>D19/D22</f>
        <v>1.8181818181818181E-2</v>
      </c>
      <c r="F19" s="1">
        <v>0</v>
      </c>
      <c r="G19" s="15" t="e">
        <f>F19/F22</f>
        <v>#DIV/0!</v>
      </c>
      <c r="H19" s="6">
        <f t="shared" si="0"/>
        <v>6</v>
      </c>
      <c r="I19" s="16">
        <f>H19/H22</f>
        <v>2.9850746268656716E-2</v>
      </c>
    </row>
    <row r="20" spans="1:9" x14ac:dyDescent="0.2">
      <c r="A20" s="10" t="s">
        <v>61</v>
      </c>
      <c r="B20" s="1">
        <v>13</v>
      </c>
      <c r="C20" s="15">
        <f>B20/B22</f>
        <v>8.9041095890410954E-2</v>
      </c>
      <c r="D20" s="1">
        <v>1</v>
      </c>
      <c r="E20" s="15">
        <f>D20/D22</f>
        <v>1.8181818181818181E-2</v>
      </c>
      <c r="F20" s="1">
        <v>0</v>
      </c>
      <c r="G20" s="15" t="e">
        <f>F20/F22</f>
        <v>#DIV/0!</v>
      </c>
      <c r="H20" s="6">
        <f t="shared" si="0"/>
        <v>14</v>
      </c>
      <c r="I20" s="16">
        <f>H20/H22</f>
        <v>6.965174129353234E-2</v>
      </c>
    </row>
    <row r="21" spans="1:9" x14ac:dyDescent="0.2">
      <c r="A21" s="21" t="s">
        <v>42</v>
      </c>
      <c r="B21" s="8">
        <v>1</v>
      </c>
      <c r="C21" s="15">
        <f>B21/B22</f>
        <v>6.8493150684931503E-3</v>
      </c>
      <c r="D21" s="8">
        <v>0</v>
      </c>
      <c r="E21" s="15">
        <f>D21/D22</f>
        <v>0</v>
      </c>
      <c r="F21" s="8">
        <v>0</v>
      </c>
      <c r="G21" s="15" t="e">
        <f>F21/F22</f>
        <v>#DIV/0!</v>
      </c>
      <c r="H21" s="7">
        <f t="shared" si="0"/>
        <v>1</v>
      </c>
      <c r="I21" s="18">
        <f>H21/H22</f>
        <v>4.9751243781094526E-3</v>
      </c>
    </row>
    <row r="22" spans="1:9" x14ac:dyDescent="0.2">
      <c r="A22" s="11" t="s">
        <v>7</v>
      </c>
      <c r="B22" s="7">
        <f>SUM(B13:B21)</f>
        <v>146</v>
      </c>
      <c r="C22" s="17">
        <f>SUM(C13:C21)</f>
        <v>1</v>
      </c>
      <c r="D22" s="7">
        <f>SUM(D13:D21)</f>
        <v>55</v>
      </c>
      <c r="E22" s="17">
        <f>SUM(E13:E21)</f>
        <v>1</v>
      </c>
      <c r="F22" s="8">
        <f>SUM(F13:F21)</f>
        <v>0</v>
      </c>
      <c r="G22" s="17" t="e">
        <f>SUM(G13:G20)</f>
        <v>#DIV/0!</v>
      </c>
      <c r="H22" s="7">
        <f t="shared" si="0"/>
        <v>201</v>
      </c>
      <c r="I22" s="18">
        <f>SUM(I13:I21)</f>
        <v>1</v>
      </c>
    </row>
    <row r="23" spans="1:9" x14ac:dyDescent="0.2">
      <c r="A23" s="28" t="s">
        <v>11</v>
      </c>
      <c r="B23" s="29"/>
      <c r="C23" s="29"/>
      <c r="D23" s="29"/>
      <c r="E23" s="29"/>
      <c r="F23" s="29"/>
      <c r="G23" s="29"/>
      <c r="H23" s="29"/>
      <c r="I23" s="31"/>
    </row>
    <row r="24" spans="1:9" x14ac:dyDescent="0.2">
      <c r="A24" s="37" t="s">
        <v>12</v>
      </c>
      <c r="B24" s="5">
        <v>0</v>
      </c>
      <c r="C24" s="13">
        <f t="shared" ref="C24:C33" si="1">B24/$B$34</f>
        <v>0</v>
      </c>
      <c r="D24" s="5">
        <v>0</v>
      </c>
      <c r="E24" s="13">
        <f>D24/D34</f>
        <v>0</v>
      </c>
      <c r="F24" s="5">
        <v>0</v>
      </c>
      <c r="G24" s="13" t="e">
        <f>F24/F34</f>
        <v>#DIV/0!</v>
      </c>
      <c r="H24" s="1">
        <f t="shared" ref="H24:H34" si="2">B24+D24</f>
        <v>0</v>
      </c>
      <c r="I24" s="14">
        <f>H24/H34</f>
        <v>0</v>
      </c>
    </row>
    <row r="25" spans="1:9" x14ac:dyDescent="0.2">
      <c r="A25" s="10" t="s">
        <v>13</v>
      </c>
      <c r="B25" s="1">
        <v>53</v>
      </c>
      <c r="C25" s="13">
        <f t="shared" si="1"/>
        <v>0.36301369863013699</v>
      </c>
      <c r="D25" s="1">
        <v>0</v>
      </c>
      <c r="E25" s="15">
        <f>D25/D34</f>
        <v>0</v>
      </c>
      <c r="F25" s="1">
        <v>0</v>
      </c>
      <c r="G25" s="15" t="e">
        <f>F25/F34</f>
        <v>#DIV/0!</v>
      </c>
      <c r="H25" s="1">
        <f t="shared" si="2"/>
        <v>53</v>
      </c>
      <c r="I25" s="16">
        <f>H25/H34</f>
        <v>0.26368159203980102</v>
      </c>
    </row>
    <row r="26" spans="1:9" x14ac:dyDescent="0.2">
      <c r="A26" s="10" t="s">
        <v>14</v>
      </c>
      <c r="B26" s="1">
        <v>37</v>
      </c>
      <c r="C26" s="13">
        <f t="shared" si="1"/>
        <v>0.25342465753424659</v>
      </c>
      <c r="D26" s="1">
        <v>0</v>
      </c>
      <c r="E26" s="15">
        <f>D26/D34</f>
        <v>0</v>
      </c>
      <c r="F26" s="1">
        <v>0</v>
      </c>
      <c r="G26" s="15" t="e">
        <f>F26/F34</f>
        <v>#DIV/0!</v>
      </c>
      <c r="H26" s="5">
        <f t="shared" si="2"/>
        <v>37</v>
      </c>
      <c r="I26" s="16">
        <f>H26/H34</f>
        <v>0.18407960199004975</v>
      </c>
    </row>
    <row r="27" spans="1:9" x14ac:dyDescent="0.2">
      <c r="A27" s="10" t="s">
        <v>15</v>
      </c>
      <c r="B27" s="1">
        <v>30</v>
      </c>
      <c r="C27" s="13">
        <f t="shared" si="1"/>
        <v>0.20547945205479451</v>
      </c>
      <c r="D27" s="1">
        <v>20</v>
      </c>
      <c r="E27" s="15">
        <f>D27/D34</f>
        <v>0.36363636363636365</v>
      </c>
      <c r="F27" s="1">
        <v>0</v>
      </c>
      <c r="G27" s="15" t="e">
        <f>F27/F34</f>
        <v>#DIV/0!</v>
      </c>
      <c r="H27" s="5">
        <f t="shared" si="2"/>
        <v>50</v>
      </c>
      <c r="I27" s="16">
        <f>H27/H34</f>
        <v>0.24875621890547264</v>
      </c>
    </row>
    <row r="28" spans="1:9" x14ac:dyDescent="0.2">
      <c r="A28" s="10" t="s">
        <v>16</v>
      </c>
      <c r="B28" s="1">
        <v>13</v>
      </c>
      <c r="C28" s="13">
        <f t="shared" si="1"/>
        <v>8.9041095890410954E-2</v>
      </c>
      <c r="D28" s="1">
        <v>5</v>
      </c>
      <c r="E28" s="15">
        <f>D28/D34</f>
        <v>9.0909090909090912E-2</v>
      </c>
      <c r="F28" s="1">
        <v>0</v>
      </c>
      <c r="G28" s="15" t="e">
        <f>F28/F34</f>
        <v>#DIV/0!</v>
      </c>
      <c r="H28" s="5">
        <f t="shared" si="2"/>
        <v>18</v>
      </c>
      <c r="I28" s="16">
        <f>H28/H34</f>
        <v>8.9552238805970144E-2</v>
      </c>
    </row>
    <row r="29" spans="1:9" x14ac:dyDescent="0.2">
      <c r="A29" s="10" t="s">
        <v>17</v>
      </c>
      <c r="B29" s="1">
        <v>8</v>
      </c>
      <c r="C29" s="13">
        <f t="shared" si="1"/>
        <v>5.4794520547945202E-2</v>
      </c>
      <c r="D29" s="1">
        <v>6</v>
      </c>
      <c r="E29" s="15">
        <f>D29/D34</f>
        <v>0.10909090909090909</v>
      </c>
      <c r="F29" s="1">
        <v>0</v>
      </c>
      <c r="G29" s="15" t="e">
        <f>F29/F34</f>
        <v>#DIV/0!</v>
      </c>
      <c r="H29" s="5">
        <f t="shared" si="2"/>
        <v>14</v>
      </c>
      <c r="I29" s="16">
        <f>H29/H34</f>
        <v>6.965174129353234E-2</v>
      </c>
    </row>
    <row r="30" spans="1:9" x14ac:dyDescent="0.2">
      <c r="A30" s="10" t="s">
        <v>18</v>
      </c>
      <c r="B30" s="1">
        <v>2</v>
      </c>
      <c r="C30" s="13">
        <f t="shared" si="1"/>
        <v>1.3698630136986301E-2</v>
      </c>
      <c r="D30" s="1">
        <v>5</v>
      </c>
      <c r="E30" s="15">
        <f>D30/D34</f>
        <v>9.0909090909090912E-2</v>
      </c>
      <c r="F30" s="1">
        <v>0</v>
      </c>
      <c r="G30" s="15" t="e">
        <f>F30/F34</f>
        <v>#DIV/0!</v>
      </c>
      <c r="H30" s="5">
        <f t="shared" si="2"/>
        <v>7</v>
      </c>
      <c r="I30" s="16">
        <f>H30/H34</f>
        <v>3.482587064676617E-2</v>
      </c>
    </row>
    <row r="31" spans="1:9" x14ac:dyDescent="0.2">
      <c r="A31" s="10" t="s">
        <v>19</v>
      </c>
      <c r="B31" s="1">
        <v>1</v>
      </c>
      <c r="C31" s="13">
        <f t="shared" si="1"/>
        <v>6.8493150684931503E-3</v>
      </c>
      <c r="D31" s="1">
        <v>7</v>
      </c>
      <c r="E31" s="15">
        <f>D31/D34</f>
        <v>0.12727272727272726</v>
      </c>
      <c r="F31" s="1">
        <v>0</v>
      </c>
      <c r="G31" s="15" t="e">
        <f>F31/F34</f>
        <v>#DIV/0!</v>
      </c>
      <c r="H31" s="5">
        <f t="shared" si="2"/>
        <v>8</v>
      </c>
      <c r="I31" s="16">
        <f>H31/H34</f>
        <v>3.9800995024875621E-2</v>
      </c>
    </row>
    <row r="32" spans="1:9" x14ac:dyDescent="0.2">
      <c r="A32" s="10" t="s">
        <v>20</v>
      </c>
      <c r="B32" s="1">
        <v>2</v>
      </c>
      <c r="C32" s="13">
        <f t="shared" si="1"/>
        <v>1.3698630136986301E-2</v>
      </c>
      <c r="D32" s="1">
        <v>9</v>
      </c>
      <c r="E32" s="15">
        <f>D32/D34</f>
        <v>0.16363636363636364</v>
      </c>
      <c r="F32" s="1">
        <v>0</v>
      </c>
      <c r="G32" s="15" t="e">
        <f>F32/F34</f>
        <v>#DIV/0!</v>
      </c>
      <c r="H32" s="5">
        <f t="shared" si="2"/>
        <v>11</v>
      </c>
      <c r="I32" s="16">
        <f>H32/H34</f>
        <v>5.4726368159203981E-2</v>
      </c>
    </row>
    <row r="33" spans="1:10" x14ac:dyDescent="0.2">
      <c r="A33" s="10" t="s">
        <v>21</v>
      </c>
      <c r="B33" s="1">
        <v>0</v>
      </c>
      <c r="C33" s="13">
        <f t="shared" si="1"/>
        <v>0</v>
      </c>
      <c r="D33" s="1">
        <v>3</v>
      </c>
      <c r="E33" s="15">
        <f>D33/D34</f>
        <v>5.4545454545454543E-2</v>
      </c>
      <c r="F33" s="1">
        <v>0</v>
      </c>
      <c r="G33" s="15" t="e">
        <f>F33/F34</f>
        <v>#DIV/0!</v>
      </c>
      <c r="H33" s="5">
        <f t="shared" si="2"/>
        <v>3</v>
      </c>
      <c r="I33" s="16">
        <f>H33/H34</f>
        <v>1.4925373134328358E-2</v>
      </c>
    </row>
    <row r="34" spans="1:10" x14ac:dyDescent="0.2">
      <c r="A34" s="11" t="s">
        <v>7</v>
      </c>
      <c r="B34" s="7">
        <f t="shared" ref="B34:G34" si="3">SUM(B24:B33)</f>
        <v>146</v>
      </c>
      <c r="C34" s="17">
        <f t="shared" si="3"/>
        <v>1</v>
      </c>
      <c r="D34" s="7">
        <f t="shared" si="3"/>
        <v>55</v>
      </c>
      <c r="E34" s="17">
        <f t="shared" si="3"/>
        <v>1</v>
      </c>
      <c r="F34" s="7">
        <f t="shared" si="3"/>
        <v>0</v>
      </c>
      <c r="G34" s="17" t="e">
        <f t="shared" si="3"/>
        <v>#DIV/0!</v>
      </c>
      <c r="H34" s="4">
        <f t="shared" si="2"/>
        <v>201</v>
      </c>
      <c r="I34" s="18">
        <f>SUM(I24:I33)</f>
        <v>1</v>
      </c>
      <c r="J34" s="3"/>
    </row>
    <row r="35" spans="1:10" x14ac:dyDescent="0.2">
      <c r="A35" s="28" t="s">
        <v>22</v>
      </c>
      <c r="B35" s="29"/>
      <c r="C35" s="29"/>
      <c r="D35" s="29"/>
      <c r="E35" s="29"/>
      <c r="F35" s="30"/>
      <c r="G35" s="29"/>
      <c r="H35" s="29"/>
      <c r="I35" s="31"/>
    </row>
    <row r="36" spans="1:10" x14ac:dyDescent="0.2">
      <c r="A36" s="9" t="s">
        <v>23</v>
      </c>
      <c r="B36" s="88">
        <v>22.85</v>
      </c>
      <c r="C36" s="89"/>
      <c r="D36" s="88">
        <v>37.01</v>
      </c>
      <c r="E36" s="89"/>
      <c r="F36" s="88">
        <v>0</v>
      </c>
      <c r="G36" s="89"/>
      <c r="H36" s="88">
        <v>26.72</v>
      </c>
      <c r="I36" s="90"/>
    </row>
    <row r="37" spans="1:10" x14ac:dyDescent="0.2">
      <c r="A37" s="12" t="s">
        <v>24</v>
      </c>
      <c r="B37" s="91">
        <v>6.09</v>
      </c>
      <c r="C37" s="92"/>
      <c r="D37" s="91">
        <v>15.17</v>
      </c>
      <c r="E37" s="92"/>
      <c r="F37" s="91">
        <v>0</v>
      </c>
      <c r="G37" s="92"/>
      <c r="H37" s="91">
        <v>11.36</v>
      </c>
      <c r="I37" s="93"/>
    </row>
    <row r="38" spans="1:10" x14ac:dyDescent="0.2">
      <c r="A38" s="28" t="s">
        <v>56</v>
      </c>
      <c r="B38" s="29"/>
      <c r="C38" s="29"/>
      <c r="D38" s="29"/>
      <c r="E38" s="29"/>
      <c r="F38" s="30"/>
      <c r="G38" s="29"/>
      <c r="H38" s="29"/>
      <c r="I38" s="31"/>
    </row>
    <row r="39" spans="1:10" x14ac:dyDescent="0.2">
      <c r="A39" s="10" t="s">
        <v>32</v>
      </c>
      <c r="B39" s="6">
        <v>129</v>
      </c>
      <c r="C39" s="15">
        <f>B39/B42</f>
        <v>0.88356164383561642</v>
      </c>
      <c r="D39" s="6">
        <v>48</v>
      </c>
      <c r="E39" s="15">
        <f>D39/D42</f>
        <v>0.87272727272727268</v>
      </c>
      <c r="F39" s="1">
        <v>0</v>
      </c>
      <c r="G39" s="15" t="e">
        <f>F39/F42</f>
        <v>#DIV/0!</v>
      </c>
      <c r="H39" s="4">
        <f>B39+D39</f>
        <v>177</v>
      </c>
      <c r="I39" s="16">
        <f>H39/H42</f>
        <v>0.88059701492537312</v>
      </c>
    </row>
    <row r="40" spans="1:10" x14ac:dyDescent="0.2">
      <c r="A40" s="10" t="s">
        <v>61</v>
      </c>
      <c r="B40" s="6">
        <v>13</v>
      </c>
      <c r="C40" s="15">
        <f>B40/B42</f>
        <v>8.9041095890410954E-2</v>
      </c>
      <c r="D40" s="6">
        <v>1</v>
      </c>
      <c r="E40" s="15">
        <f>D40/D42</f>
        <v>1.8181818181818181E-2</v>
      </c>
      <c r="F40" s="1">
        <v>0</v>
      </c>
      <c r="G40" s="15" t="e">
        <f>F40/F42</f>
        <v>#DIV/0!</v>
      </c>
      <c r="H40" s="6">
        <f>B40+D40</f>
        <v>14</v>
      </c>
      <c r="I40" s="16">
        <f>H40/H42</f>
        <v>6.965174129353234E-2</v>
      </c>
    </row>
    <row r="41" spans="1:10" x14ac:dyDescent="0.2">
      <c r="A41" s="10" t="s">
        <v>33</v>
      </c>
      <c r="B41" s="1">
        <v>4</v>
      </c>
      <c r="C41" s="15">
        <f>B41/B42</f>
        <v>2.7397260273972601E-2</v>
      </c>
      <c r="D41" s="1">
        <v>6</v>
      </c>
      <c r="E41" s="15">
        <f>D41/D42</f>
        <v>0.10909090909090909</v>
      </c>
      <c r="F41" s="1">
        <v>0</v>
      </c>
      <c r="G41" s="15" t="e">
        <f>F41/F42</f>
        <v>#DIV/0!</v>
      </c>
      <c r="H41" s="6">
        <f>B41+D41</f>
        <v>10</v>
      </c>
      <c r="I41" s="16">
        <f>H41/H42</f>
        <v>4.975124378109453E-2</v>
      </c>
    </row>
    <row r="42" spans="1:10" x14ac:dyDescent="0.2">
      <c r="A42" s="11" t="s">
        <v>7</v>
      </c>
      <c r="B42" s="7">
        <f t="shared" ref="B42:I42" si="4">SUM(B39:B41)</f>
        <v>146</v>
      </c>
      <c r="C42" s="17">
        <f t="shared" si="4"/>
        <v>1</v>
      </c>
      <c r="D42" s="7">
        <f t="shared" si="4"/>
        <v>55</v>
      </c>
      <c r="E42" s="17">
        <f t="shared" si="4"/>
        <v>1</v>
      </c>
      <c r="F42" s="8">
        <f t="shared" si="4"/>
        <v>0</v>
      </c>
      <c r="G42" s="17" t="e">
        <f t="shared" si="4"/>
        <v>#DIV/0!</v>
      </c>
      <c r="H42" s="7">
        <f>B42+D42</f>
        <v>201</v>
      </c>
      <c r="I42" s="18">
        <f t="shared" si="4"/>
        <v>1</v>
      </c>
    </row>
    <row r="43" spans="1:10" x14ac:dyDescent="0.2">
      <c r="A43" s="28" t="s">
        <v>44</v>
      </c>
      <c r="B43" s="29"/>
      <c r="C43" s="29"/>
      <c r="D43" s="29"/>
      <c r="E43" s="29"/>
      <c r="F43" s="30"/>
      <c r="G43" s="29"/>
      <c r="H43" s="29"/>
      <c r="I43" s="31"/>
    </row>
    <row r="44" spans="1:10" x14ac:dyDescent="0.2">
      <c r="A44" s="9" t="s">
        <v>25</v>
      </c>
      <c r="B44" s="4">
        <v>117</v>
      </c>
      <c r="C44" s="19">
        <f>B44/B46</f>
        <v>0.80136986301369861</v>
      </c>
      <c r="D44" s="5">
        <v>1</v>
      </c>
      <c r="E44" s="19">
        <f>D44/D46</f>
        <v>1.8181818181818181E-2</v>
      </c>
      <c r="F44" s="5">
        <v>0</v>
      </c>
      <c r="G44" s="19" t="e">
        <f>F44/F46</f>
        <v>#DIV/0!</v>
      </c>
      <c r="H44" s="4">
        <f>B44+D44</f>
        <v>118</v>
      </c>
      <c r="I44" s="14">
        <f>H44/H46</f>
        <v>0.58706467661691542</v>
      </c>
    </row>
    <row r="45" spans="1:10" x14ac:dyDescent="0.2">
      <c r="A45" s="10" t="s">
        <v>26</v>
      </c>
      <c r="B45" s="6">
        <v>29</v>
      </c>
      <c r="C45" s="15">
        <f>B45/B46</f>
        <v>0.19863013698630136</v>
      </c>
      <c r="D45" s="6">
        <v>54</v>
      </c>
      <c r="E45" s="15">
        <f>D45/D46</f>
        <v>0.98181818181818181</v>
      </c>
      <c r="F45" s="1">
        <v>0</v>
      </c>
      <c r="G45" s="15" t="e">
        <f>F45/F46</f>
        <v>#DIV/0!</v>
      </c>
      <c r="H45" s="4">
        <f>B45+D45</f>
        <v>83</v>
      </c>
      <c r="I45" s="16">
        <f>H45/H46</f>
        <v>0.41293532338308458</v>
      </c>
    </row>
    <row r="46" spans="1:10" x14ac:dyDescent="0.2">
      <c r="A46" s="11" t="s">
        <v>7</v>
      </c>
      <c r="B46" s="7">
        <f t="shared" ref="B46:G46" si="5">SUM(B44:B45)</f>
        <v>146</v>
      </c>
      <c r="C46" s="20">
        <f t="shared" si="5"/>
        <v>1</v>
      </c>
      <c r="D46" s="7">
        <f t="shared" si="5"/>
        <v>55</v>
      </c>
      <c r="E46" s="20">
        <f t="shared" si="5"/>
        <v>1</v>
      </c>
      <c r="F46" s="7">
        <f t="shared" si="5"/>
        <v>0</v>
      </c>
      <c r="G46" s="20" t="e">
        <f t="shared" si="5"/>
        <v>#DIV/0!</v>
      </c>
      <c r="H46" s="4">
        <f>B46+D46</f>
        <v>201</v>
      </c>
      <c r="I46" s="36">
        <f>SUM(I44:I45)</f>
        <v>1</v>
      </c>
    </row>
    <row r="47" spans="1:10" ht="12.75" customHeight="1" x14ac:dyDescent="0.2">
      <c r="A47" s="28" t="s">
        <v>43</v>
      </c>
      <c r="B47" s="29"/>
      <c r="C47" s="29"/>
      <c r="D47" s="29"/>
      <c r="E47" s="29"/>
      <c r="F47" s="30"/>
      <c r="G47" s="29"/>
      <c r="H47" s="29"/>
      <c r="I47" s="31"/>
    </row>
    <row r="48" spans="1:10" ht="12.75" customHeight="1" x14ac:dyDescent="0.2">
      <c r="A48" s="9" t="s">
        <v>35</v>
      </c>
      <c r="B48" s="4">
        <v>0</v>
      </c>
      <c r="C48" s="19">
        <f>B48/B50</f>
        <v>0</v>
      </c>
      <c r="D48" s="5">
        <v>0</v>
      </c>
      <c r="E48" s="19">
        <f>D48/D50</f>
        <v>0</v>
      </c>
      <c r="F48" s="5">
        <v>0</v>
      </c>
      <c r="G48" s="19" t="e">
        <f>F48/F50</f>
        <v>#DIV/0!</v>
      </c>
      <c r="H48" s="4">
        <f>B48+D48</f>
        <v>0</v>
      </c>
      <c r="I48" s="14">
        <f>H48/H50</f>
        <v>0</v>
      </c>
    </row>
    <row r="49" spans="1:11" ht="12.75" customHeight="1" x14ac:dyDescent="0.2">
      <c r="A49" s="10" t="s">
        <v>36</v>
      </c>
      <c r="B49" s="6">
        <v>146</v>
      </c>
      <c r="C49" s="15">
        <f>B49/B50</f>
        <v>1</v>
      </c>
      <c r="D49" s="6">
        <v>55</v>
      </c>
      <c r="E49" s="15">
        <f>D49/D50</f>
        <v>1</v>
      </c>
      <c r="F49" s="1">
        <v>0</v>
      </c>
      <c r="G49" s="15" t="e">
        <f>F49/F50</f>
        <v>#DIV/0!</v>
      </c>
      <c r="H49" s="4">
        <f>B49+D49</f>
        <v>201</v>
      </c>
      <c r="I49" s="16">
        <f>H49/H50</f>
        <v>1</v>
      </c>
    </row>
    <row r="50" spans="1:11" x14ac:dyDescent="0.2">
      <c r="A50" s="11" t="s">
        <v>7</v>
      </c>
      <c r="B50" s="7">
        <f t="shared" ref="B50:G50" si="6">SUM(B48:B49)</f>
        <v>146</v>
      </c>
      <c r="C50" s="20">
        <f t="shared" si="6"/>
        <v>1</v>
      </c>
      <c r="D50" s="7">
        <f t="shared" si="6"/>
        <v>55</v>
      </c>
      <c r="E50" s="20">
        <f t="shared" si="6"/>
        <v>1</v>
      </c>
      <c r="F50" s="7">
        <f t="shared" si="6"/>
        <v>0</v>
      </c>
      <c r="G50" s="20" t="e">
        <f t="shared" si="6"/>
        <v>#DIV/0!</v>
      </c>
      <c r="H50" s="4">
        <f>B50+D50</f>
        <v>201</v>
      </c>
      <c r="I50" s="18">
        <f>SUM(I48:I49)</f>
        <v>1</v>
      </c>
    </row>
    <row r="51" spans="1:11" x14ac:dyDescent="0.2">
      <c r="A51" s="32" t="s">
        <v>28</v>
      </c>
      <c r="B51" s="33"/>
      <c r="C51" s="33"/>
      <c r="D51" s="33"/>
      <c r="E51" s="33"/>
      <c r="F51" s="34"/>
      <c r="G51" s="33"/>
      <c r="H51" s="33"/>
      <c r="I51" s="35"/>
    </row>
    <row r="52" spans="1:11" x14ac:dyDescent="0.2">
      <c r="A52" s="44" t="s">
        <v>27</v>
      </c>
      <c r="B52" s="81">
        <v>120.9</v>
      </c>
      <c r="C52" s="82"/>
      <c r="D52" s="83">
        <v>17.3</v>
      </c>
      <c r="E52" s="84"/>
      <c r="F52" s="81">
        <v>0</v>
      </c>
      <c r="G52" s="82"/>
      <c r="H52" s="83">
        <v>138.19999999999999</v>
      </c>
      <c r="I52" s="85"/>
      <c r="K52" s="73"/>
    </row>
    <row r="53" spans="1:11" x14ac:dyDescent="0.2">
      <c r="A53" s="28" t="s">
        <v>45</v>
      </c>
      <c r="B53" s="29"/>
      <c r="C53" s="29"/>
      <c r="D53" s="29"/>
      <c r="E53" s="29"/>
      <c r="F53" s="30"/>
      <c r="G53" s="29"/>
      <c r="H53" s="29"/>
      <c r="I53" s="31"/>
    </row>
    <row r="54" spans="1:11" x14ac:dyDescent="0.2">
      <c r="A54" s="38" t="s">
        <v>46</v>
      </c>
      <c r="B54" s="4">
        <v>123</v>
      </c>
      <c r="C54" s="19">
        <f>B54/B56</f>
        <v>0.84246575342465757</v>
      </c>
      <c r="D54" s="4">
        <v>0</v>
      </c>
      <c r="E54" s="19">
        <f>D54/D56</f>
        <v>0</v>
      </c>
      <c r="F54" s="5">
        <v>0</v>
      </c>
      <c r="G54" s="19" t="e">
        <f>F54/F56</f>
        <v>#DIV/0!</v>
      </c>
      <c r="H54" s="6">
        <f>B54+D54</f>
        <v>123</v>
      </c>
      <c r="I54" s="14">
        <f>H54/H56</f>
        <v>0.61194029850746268</v>
      </c>
    </row>
    <row r="55" spans="1:11" x14ac:dyDescent="0.2">
      <c r="A55" s="39" t="s">
        <v>47</v>
      </c>
      <c r="B55" s="6">
        <v>23</v>
      </c>
      <c r="C55" s="15">
        <f>B55/B56</f>
        <v>0.15753424657534246</v>
      </c>
      <c r="D55" s="6">
        <v>55</v>
      </c>
      <c r="E55" s="15">
        <f>D55/D56</f>
        <v>1</v>
      </c>
      <c r="F55" s="1">
        <v>0</v>
      </c>
      <c r="G55" s="15" t="e">
        <f>F55/F56</f>
        <v>#DIV/0!</v>
      </c>
      <c r="H55" s="4">
        <f>B55+D55</f>
        <v>78</v>
      </c>
      <c r="I55" s="16">
        <f>H55/H56</f>
        <v>0.38805970149253732</v>
      </c>
    </row>
    <row r="56" spans="1:11" ht="13.5" thickBot="1" x14ac:dyDescent="0.25">
      <c r="A56" s="40" t="s">
        <v>7</v>
      </c>
      <c r="B56" s="41">
        <f t="shared" ref="B56:G56" si="7">SUM(B54:B55)</f>
        <v>146</v>
      </c>
      <c r="C56" s="42">
        <f t="shared" si="7"/>
        <v>1</v>
      </c>
      <c r="D56" s="41">
        <f t="shared" si="7"/>
        <v>55</v>
      </c>
      <c r="E56" s="42">
        <f t="shared" si="7"/>
        <v>1</v>
      </c>
      <c r="F56" s="41">
        <f t="shared" si="7"/>
        <v>0</v>
      </c>
      <c r="G56" s="42" t="e">
        <f t="shared" si="7"/>
        <v>#DIV/0!</v>
      </c>
      <c r="H56" s="41">
        <f>B56+D56</f>
        <v>201</v>
      </c>
      <c r="I56" s="43">
        <f>SUM(I54:I55)</f>
        <v>1</v>
      </c>
    </row>
    <row r="57" spans="1:11" ht="13.5" thickTop="1" x14ac:dyDescent="0.2">
      <c r="A57" s="74"/>
      <c r="B57" s="3"/>
      <c r="C57" s="70"/>
      <c r="D57" s="3"/>
      <c r="E57" s="70"/>
      <c r="F57" s="3"/>
      <c r="G57" s="70"/>
      <c r="H57" s="3"/>
      <c r="I57" s="75"/>
    </row>
    <row r="58" spans="1:11" ht="15" customHeight="1" x14ac:dyDescent="0.2">
      <c r="A58" s="76" t="s">
        <v>53</v>
      </c>
      <c r="B58" s="76"/>
      <c r="C58" s="76"/>
      <c r="D58" s="76"/>
      <c r="E58" s="76"/>
      <c r="F58" s="77"/>
      <c r="G58" s="76"/>
      <c r="H58" s="76"/>
      <c r="I58" s="76"/>
    </row>
    <row r="59" spans="1:11" ht="37.9" customHeight="1" x14ac:dyDescent="0.2">
      <c r="A59" s="86" t="s">
        <v>54</v>
      </c>
      <c r="B59" s="86"/>
      <c r="C59" s="86"/>
      <c r="D59" s="86"/>
      <c r="E59" s="86"/>
      <c r="F59" s="86"/>
      <c r="G59" s="86"/>
      <c r="H59" s="86"/>
      <c r="I59" s="86"/>
    </row>
    <row r="60" spans="1:11" ht="37.9" customHeight="1" x14ac:dyDescent="0.2">
      <c r="A60" s="79" t="s">
        <v>55</v>
      </c>
      <c r="B60" s="79"/>
      <c r="C60" s="79"/>
      <c r="D60" s="79"/>
      <c r="E60" s="79"/>
      <c r="F60" s="79"/>
      <c r="G60" s="79"/>
      <c r="H60" s="79"/>
      <c r="I60" s="79"/>
    </row>
    <row r="61" spans="1:11" ht="16.149999999999999" customHeight="1" x14ac:dyDescent="0.2">
      <c r="A61" s="87" t="s">
        <v>30</v>
      </c>
      <c r="B61" s="87"/>
      <c r="C61" s="87"/>
      <c r="D61" s="87"/>
      <c r="E61" s="87"/>
      <c r="F61" s="87"/>
      <c r="G61" s="87"/>
      <c r="H61" s="87"/>
      <c r="I61" s="87"/>
    </row>
    <row r="62" spans="1:11" x14ac:dyDescent="0.2">
      <c r="G62" s="99"/>
      <c r="H62" s="80"/>
      <c r="I62" s="80"/>
    </row>
    <row r="63" spans="1:11" x14ac:dyDescent="0.2">
      <c r="G63" s="80"/>
      <c r="H63" s="80"/>
      <c r="I63" s="80"/>
    </row>
  </sheetData>
  <mergeCells count="23">
    <mergeCell ref="A2:I2"/>
    <mergeCell ref="A3:I3"/>
    <mergeCell ref="A4:I4"/>
    <mergeCell ref="B6:C6"/>
    <mergeCell ref="D6:E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63"/>
  <sheetViews>
    <sheetView tabSelected="1" zoomScale="96" zoomScaleNormal="96" workbookViewId="0">
      <selection activeCell="V29" sqref="V29"/>
    </sheetView>
  </sheetViews>
  <sheetFormatPr defaultRowHeight="12.75" x14ac:dyDescent="0.2"/>
  <cols>
    <col min="1" max="1" width="36.7109375" customWidth="1"/>
    <col min="2" max="3" width="7.5703125" customWidth="1"/>
    <col min="4" max="4" width="6.7109375" customWidth="1"/>
    <col min="6" max="6" width="6.7109375" style="2" customWidth="1"/>
    <col min="8" max="8" width="7.28515625" customWidth="1"/>
    <col min="9" max="9" width="8" customWidth="1"/>
    <col min="11" max="11" width="34.28515625" hidden="1" customWidth="1"/>
    <col min="12" max="12" width="9" hidden="1" customWidth="1"/>
    <col min="13" max="13" width="10.42578125" hidden="1" customWidth="1"/>
    <col min="14" max="15" width="9" hidden="1" customWidth="1"/>
    <col min="16" max="16" width="9" style="2" hidden="1" customWidth="1"/>
    <col min="17" max="19" width="9" hidden="1" customWidth="1"/>
  </cols>
  <sheetData>
    <row r="2" spans="1:19" ht="15.75" x14ac:dyDescent="0.25">
      <c r="A2" s="94" t="s">
        <v>52</v>
      </c>
      <c r="B2" s="94"/>
      <c r="C2" s="94"/>
      <c r="D2" s="94"/>
      <c r="E2" s="94"/>
      <c r="F2" s="94"/>
      <c r="G2" s="94"/>
      <c r="H2" s="94"/>
      <c r="I2" s="94"/>
      <c r="K2" s="94" t="s">
        <v>29</v>
      </c>
      <c r="L2" s="94"/>
      <c r="M2" s="94"/>
      <c r="N2" s="94"/>
      <c r="O2" s="94"/>
      <c r="P2" s="94"/>
      <c r="Q2" s="94"/>
      <c r="R2" s="94"/>
      <c r="S2" s="94"/>
    </row>
    <row r="3" spans="1:19" ht="15.75" x14ac:dyDescent="0.25">
      <c r="A3" s="94" t="s">
        <v>60</v>
      </c>
      <c r="B3" s="94"/>
      <c r="C3" s="94"/>
      <c r="D3" s="94"/>
      <c r="E3" s="94"/>
      <c r="F3" s="94"/>
      <c r="G3" s="94"/>
      <c r="H3" s="94"/>
      <c r="I3" s="94"/>
      <c r="K3" s="94" t="s">
        <v>50</v>
      </c>
      <c r="L3" s="94"/>
      <c r="M3" s="94"/>
      <c r="N3" s="94"/>
      <c r="O3" s="94"/>
      <c r="P3" s="94"/>
      <c r="Q3" s="94"/>
      <c r="R3" s="94"/>
      <c r="S3" s="94"/>
    </row>
    <row r="4" spans="1:19" ht="15.75" x14ac:dyDescent="0.25">
      <c r="A4" s="94" t="s">
        <v>7</v>
      </c>
      <c r="B4" s="94"/>
      <c r="C4" s="94"/>
      <c r="D4" s="94"/>
      <c r="E4" s="94"/>
      <c r="F4" s="94"/>
      <c r="G4" s="94"/>
      <c r="H4" s="94"/>
      <c r="I4" s="94"/>
    </row>
    <row r="5" spans="1:19" ht="13.5" thickBot="1" x14ac:dyDescent="0.25"/>
    <row r="6" spans="1:19" ht="13.5" thickTop="1" x14ac:dyDescent="0.2">
      <c r="A6" s="22"/>
      <c r="B6" s="95" t="s">
        <v>0</v>
      </c>
      <c r="C6" s="96"/>
      <c r="D6" s="97" t="s">
        <v>34</v>
      </c>
      <c r="E6" s="96"/>
      <c r="F6" s="100" t="s">
        <v>3</v>
      </c>
      <c r="G6" s="101"/>
      <c r="H6" s="95" t="s">
        <v>7</v>
      </c>
      <c r="I6" s="98"/>
      <c r="K6" s="22"/>
      <c r="L6" s="45" t="s">
        <v>0</v>
      </c>
      <c r="M6" s="46"/>
      <c r="N6" s="47" t="s">
        <v>34</v>
      </c>
      <c r="O6" s="46"/>
      <c r="P6" s="45" t="s">
        <v>3</v>
      </c>
      <c r="Q6" s="46"/>
      <c r="R6" s="45" t="s">
        <v>31</v>
      </c>
      <c r="S6" s="48"/>
    </row>
    <row r="7" spans="1:19" x14ac:dyDescent="0.2">
      <c r="A7" s="23"/>
      <c r="B7" s="24" t="s">
        <v>1</v>
      </c>
      <c r="C7" s="25" t="s">
        <v>2</v>
      </c>
      <c r="D7" s="24" t="s">
        <v>1</v>
      </c>
      <c r="E7" s="25" t="s">
        <v>2</v>
      </c>
      <c r="F7" s="26" t="s">
        <v>1</v>
      </c>
      <c r="G7" s="25" t="s">
        <v>2</v>
      </c>
      <c r="H7" s="24" t="s">
        <v>1</v>
      </c>
      <c r="I7" s="27" t="s">
        <v>2</v>
      </c>
      <c r="K7" s="23"/>
      <c r="L7" s="24" t="s">
        <v>1</v>
      </c>
      <c r="M7" s="25" t="s">
        <v>2</v>
      </c>
      <c r="N7" s="24" t="s">
        <v>1</v>
      </c>
      <c r="O7" s="25" t="s">
        <v>2</v>
      </c>
      <c r="P7" s="26" t="s">
        <v>1</v>
      </c>
      <c r="Q7" s="25" t="s">
        <v>2</v>
      </c>
      <c r="R7" s="24" t="s">
        <v>1</v>
      </c>
      <c r="S7" s="27" t="s">
        <v>2</v>
      </c>
    </row>
    <row r="8" spans="1:19" x14ac:dyDescent="0.2">
      <c r="A8" s="28" t="s">
        <v>4</v>
      </c>
      <c r="B8" s="29"/>
      <c r="C8" s="29"/>
      <c r="D8" s="29"/>
      <c r="E8" s="29"/>
      <c r="F8" s="30"/>
      <c r="G8" s="29"/>
      <c r="H8" s="29"/>
      <c r="I8" s="31"/>
      <c r="K8" s="28" t="s">
        <v>4</v>
      </c>
      <c r="L8" s="29"/>
      <c r="M8" s="29"/>
      <c r="N8" s="29"/>
      <c r="O8" s="29"/>
      <c r="P8" s="30"/>
      <c r="Q8" s="29"/>
      <c r="R8" s="29"/>
      <c r="S8" s="31"/>
    </row>
    <row r="9" spans="1:19" x14ac:dyDescent="0.2">
      <c r="A9" s="9" t="s">
        <v>5</v>
      </c>
      <c r="B9" s="4">
        <f>(CBM!B9+HST!B9+LASS!B9+PAE!B9+VCAA!B9)</f>
        <v>1038</v>
      </c>
      <c r="C9" s="13">
        <f>B9/B11</f>
        <v>0.46463742166517458</v>
      </c>
      <c r="D9" s="4">
        <f>(CBM!D9+HST!D9+LASS!D9+PAE!D9+VCAA!D9)</f>
        <v>966</v>
      </c>
      <c r="E9" s="13">
        <f>D9/D11</f>
        <v>0.52989577619308836</v>
      </c>
      <c r="F9" s="4">
        <f>(CBM!F9+HST!F9+LASS!F9+PAE!F9+VCAA!F9)</f>
        <v>28</v>
      </c>
      <c r="G9" s="13">
        <f>F9/F11</f>
        <v>0.56000000000000005</v>
      </c>
      <c r="H9" s="4">
        <f>B9+D9+F9</f>
        <v>2032</v>
      </c>
      <c r="I9" s="14">
        <f>H9/H11</f>
        <v>0.49476503530557586</v>
      </c>
      <c r="K9" s="9">
        <v>0.47498710675605982</v>
      </c>
      <c r="L9" s="4">
        <v>1446</v>
      </c>
      <c r="M9" s="49">
        <f>L9/L11</f>
        <v>0.4850721234485072</v>
      </c>
      <c r="N9" s="4">
        <v>948</v>
      </c>
      <c r="O9" s="49">
        <f>N9/N11</f>
        <v>0.49659507595599789</v>
      </c>
      <c r="P9" s="5">
        <v>15</v>
      </c>
      <c r="Q9" s="49">
        <f>P9/P11</f>
        <v>0.4838709677419355</v>
      </c>
      <c r="R9" s="4">
        <f>L9+N9+P9</f>
        <v>2409</v>
      </c>
      <c r="S9" s="50">
        <f>R9/R11</f>
        <v>0.4895346474293843</v>
      </c>
    </row>
    <row r="10" spans="1:19" x14ac:dyDescent="0.2">
      <c r="A10" s="10" t="s">
        <v>6</v>
      </c>
      <c r="B10" s="4">
        <f>(CBM!B10+HST!B10+LASS!B10+PAE!B10+VCAA!B10)</f>
        <v>1196</v>
      </c>
      <c r="C10" s="15">
        <f>B10/B11</f>
        <v>0.53536257833482548</v>
      </c>
      <c r="D10" s="4">
        <f>(CBM!D10+HST!D10+LASS!D10+PAE!D10+VCAA!D10)</f>
        <v>857</v>
      </c>
      <c r="E10" s="15">
        <f>D10/D11</f>
        <v>0.47010422380691169</v>
      </c>
      <c r="F10" s="4">
        <f>(CBM!F10+HST!F10+LASS!F10+PAE!F10+VCAA!F10)</f>
        <v>22</v>
      </c>
      <c r="G10" s="15">
        <f>F10/F11</f>
        <v>0.44</v>
      </c>
      <c r="H10" s="6">
        <f>B10+D10+F10</f>
        <v>2075</v>
      </c>
      <c r="I10" s="16">
        <f>H10/H11</f>
        <v>0.50523496469442419</v>
      </c>
      <c r="K10" s="10">
        <v>0.52501289324394018</v>
      </c>
      <c r="L10" s="6">
        <v>1535</v>
      </c>
      <c r="M10" s="51">
        <f>L10/L11</f>
        <v>0.51492787655149275</v>
      </c>
      <c r="N10" s="6">
        <v>961</v>
      </c>
      <c r="O10" s="51">
        <f>N10/N11</f>
        <v>0.50340492404400206</v>
      </c>
      <c r="P10" s="1">
        <v>16</v>
      </c>
      <c r="Q10" s="51">
        <f>P10/P11</f>
        <v>0.5161290322580645</v>
      </c>
      <c r="R10" s="6">
        <f>L10+N10+P10</f>
        <v>2512</v>
      </c>
      <c r="S10" s="52">
        <f>R10/R11</f>
        <v>0.51046535257061576</v>
      </c>
    </row>
    <row r="11" spans="1:19" x14ac:dyDescent="0.2">
      <c r="A11" s="11" t="s">
        <v>7</v>
      </c>
      <c r="B11" s="7">
        <f>SUM(B9:B10)</f>
        <v>2234</v>
      </c>
      <c r="C11" s="17">
        <f>SUM(C9:C10)</f>
        <v>1</v>
      </c>
      <c r="D11" s="7">
        <f>D9+D10</f>
        <v>1823</v>
      </c>
      <c r="E11" s="17">
        <f>SUM(E9:E10)</f>
        <v>1</v>
      </c>
      <c r="F11" s="8">
        <f>SUM(F9:F10)</f>
        <v>50</v>
      </c>
      <c r="G11" s="17">
        <f>SUM(G9:G10)</f>
        <v>1</v>
      </c>
      <c r="H11" s="7">
        <f>B11+D11+F11</f>
        <v>4107</v>
      </c>
      <c r="I11" s="18">
        <f>SUM(I9:I10)</f>
        <v>1</v>
      </c>
      <c r="K11" s="11">
        <v>1</v>
      </c>
      <c r="L11" s="7">
        <f>SUM(L9:L10)</f>
        <v>2981</v>
      </c>
      <c r="M11" s="53">
        <f>SUM(M9:M10)</f>
        <v>1</v>
      </c>
      <c r="N11" s="7">
        <f>N9+N10</f>
        <v>1909</v>
      </c>
      <c r="O11" s="53">
        <f>SUM(O9:O10)</f>
        <v>1</v>
      </c>
      <c r="P11" s="8">
        <f>SUM(P9:P10)</f>
        <v>31</v>
      </c>
      <c r="Q11" s="53">
        <f>SUM(Q9:Q10)</f>
        <v>1</v>
      </c>
      <c r="R11" s="7">
        <f>L11+N11+P11</f>
        <v>4921</v>
      </c>
      <c r="S11" s="54">
        <f>SUM(S9:S10)</f>
        <v>1</v>
      </c>
    </row>
    <row r="12" spans="1:19" x14ac:dyDescent="0.2">
      <c r="A12" s="28" t="s">
        <v>8</v>
      </c>
      <c r="B12" s="29"/>
      <c r="C12" s="29"/>
      <c r="D12" s="29"/>
      <c r="E12" s="29"/>
      <c r="F12" s="29"/>
      <c r="G12" s="29"/>
      <c r="H12" s="29"/>
      <c r="I12" s="31"/>
      <c r="K12" s="28"/>
      <c r="L12" s="29"/>
      <c r="M12" s="29"/>
      <c r="N12" s="29"/>
      <c r="O12" s="29"/>
      <c r="P12" s="29"/>
      <c r="Q12" s="29"/>
      <c r="R12" s="29"/>
      <c r="S12" s="31"/>
    </row>
    <row r="13" spans="1:19" x14ac:dyDescent="0.2">
      <c r="A13" s="9" t="s">
        <v>37</v>
      </c>
      <c r="B13" s="4">
        <f>(CBM!B13+HST!B13+LASS!B13+PAE!B13+VCAA!B13)</f>
        <v>3</v>
      </c>
      <c r="C13" s="13">
        <f>B13/B22</f>
        <v>1.3428827215756492E-3</v>
      </c>
      <c r="D13" s="4">
        <f>(CBM!D13+HST!D13+LASS!D13+PAE!D13+VCAA!D13)</f>
        <v>0</v>
      </c>
      <c r="E13" s="13">
        <f>D13/D22</f>
        <v>0</v>
      </c>
      <c r="F13" s="4">
        <f>(CBM!F13+HST!F13+LASS!F13+PAE!F13+VCAA!F13)</f>
        <v>0</v>
      </c>
      <c r="G13" s="13">
        <f>F13/F22</f>
        <v>0</v>
      </c>
      <c r="H13" s="4">
        <f t="shared" ref="H13:H21" si="0">B13+D13+F13</f>
        <v>3</v>
      </c>
      <c r="I13" s="14">
        <f>H13/H22</f>
        <v>7.3046018991964939E-4</v>
      </c>
      <c r="K13" s="9">
        <v>1.0314595152140279E-3</v>
      </c>
      <c r="L13" s="5">
        <v>8</v>
      </c>
      <c r="M13" s="49">
        <f>L13/L22</f>
        <v>2.6836632002683663E-3</v>
      </c>
      <c r="N13" s="5">
        <v>5</v>
      </c>
      <c r="O13" s="49">
        <f>N13/N22</f>
        <v>2.6191723415400735E-3</v>
      </c>
      <c r="P13" s="5">
        <v>0</v>
      </c>
      <c r="Q13" s="49">
        <f>P13/P22</f>
        <v>0</v>
      </c>
      <c r="R13" s="4">
        <f t="shared" ref="R13:R21" si="1">L13+N13+P13</f>
        <v>13</v>
      </c>
      <c r="S13" s="50">
        <f>R13/R22</f>
        <v>2.641739483844747E-3</v>
      </c>
    </row>
    <row r="14" spans="1:19" x14ac:dyDescent="0.2">
      <c r="A14" s="10" t="s">
        <v>9</v>
      </c>
      <c r="B14" s="4">
        <f>(CBM!B14+HST!B14+LASS!B14+PAE!B14+VCAA!B14)</f>
        <v>86</v>
      </c>
      <c r="C14" s="15">
        <f>B14/B22</f>
        <v>3.8495971351835273E-2</v>
      </c>
      <c r="D14" s="4">
        <f>(CBM!D14+HST!D14+LASS!D14+PAE!D14+VCAA!D14)</f>
        <v>89</v>
      </c>
      <c r="E14" s="15">
        <f>D14/D22</f>
        <v>4.882062534284147E-2</v>
      </c>
      <c r="F14" s="4">
        <f>(CBM!F14+HST!F14+LASS!F14+PAE!F14+VCAA!F14)</f>
        <v>1</v>
      </c>
      <c r="G14" s="15">
        <f>F14/F22</f>
        <v>0.02</v>
      </c>
      <c r="H14" s="6">
        <f t="shared" si="0"/>
        <v>176</v>
      </c>
      <c r="I14" s="16">
        <f>H14/H22</f>
        <v>4.2853664475286095E-2</v>
      </c>
      <c r="K14" s="10">
        <v>4.5126353790613721E-2</v>
      </c>
      <c r="L14" s="1">
        <v>83</v>
      </c>
      <c r="M14" s="51">
        <f>L14/L22</f>
        <v>2.78430057027843E-2</v>
      </c>
      <c r="N14" s="1">
        <v>75</v>
      </c>
      <c r="O14" s="51">
        <f>N14/N22</f>
        <v>3.9287585123101099E-2</v>
      </c>
      <c r="P14" s="1">
        <v>0</v>
      </c>
      <c r="Q14" s="51">
        <f>P14/P22</f>
        <v>0</v>
      </c>
      <c r="R14" s="6">
        <f t="shared" si="1"/>
        <v>158</v>
      </c>
      <c r="S14" s="52">
        <f>R14/R22</f>
        <v>3.2107295265190003E-2</v>
      </c>
    </row>
    <row r="15" spans="1:19" x14ac:dyDescent="0.2">
      <c r="A15" s="10" t="s">
        <v>38</v>
      </c>
      <c r="B15" s="4">
        <f>(CBM!B15+HST!B15+LASS!B15+PAE!B15+VCAA!B15)</f>
        <v>295</v>
      </c>
      <c r="C15" s="15">
        <f>B15/B22</f>
        <v>0.13205013428827217</v>
      </c>
      <c r="D15" s="4">
        <f>(CBM!D15+HST!D15+LASS!D15+PAE!D15+VCAA!D15)</f>
        <v>201</v>
      </c>
      <c r="E15" s="15">
        <f>D15/D22</f>
        <v>0.11025781678551838</v>
      </c>
      <c r="F15" s="4">
        <f>(CBM!F15+HST!F15+LASS!F15+PAE!F15+VCAA!F15)</f>
        <v>8</v>
      </c>
      <c r="G15" s="15">
        <f>F15/F22</f>
        <v>0.16</v>
      </c>
      <c r="H15" s="6">
        <f t="shared" si="0"/>
        <v>504</v>
      </c>
      <c r="I15" s="16">
        <f>H15/H22</f>
        <v>0.12271731190650109</v>
      </c>
      <c r="K15" s="10">
        <v>0.12016503352243424</v>
      </c>
      <c r="L15" s="1">
        <v>338</v>
      </c>
      <c r="M15" s="51">
        <f>L15/L22</f>
        <v>0.11338477021133847</v>
      </c>
      <c r="N15" s="1">
        <v>169</v>
      </c>
      <c r="O15" s="51">
        <f>N15/N22</f>
        <v>8.8528025144054473E-2</v>
      </c>
      <c r="P15" s="1">
        <v>5</v>
      </c>
      <c r="Q15" s="51">
        <f>P15/P22</f>
        <v>0.16129032258064516</v>
      </c>
      <c r="R15" s="6">
        <f t="shared" si="1"/>
        <v>512</v>
      </c>
      <c r="S15" s="52">
        <f>R15/R22</f>
        <v>0.10404389351757773</v>
      </c>
    </row>
    <row r="16" spans="1:19" x14ac:dyDescent="0.2">
      <c r="A16" s="10" t="s">
        <v>39</v>
      </c>
      <c r="B16" s="4">
        <f>(CBM!B16+HST!B16+LASS!B16+PAE!B16+VCAA!B16)</f>
        <v>232</v>
      </c>
      <c r="C16" s="15">
        <f>B16/B22</f>
        <v>0.10384959713518353</v>
      </c>
      <c r="D16" s="4">
        <f>(CBM!D16+HST!D16+LASS!D16+PAE!D16+VCAA!D16)</f>
        <v>90</v>
      </c>
      <c r="E16" s="15">
        <f>D16/D22</f>
        <v>4.9369171695008228E-2</v>
      </c>
      <c r="F16" s="4">
        <f>(CBM!F16+HST!F16+LASS!F16+PAE!F16+VCAA!F16)</f>
        <v>3</v>
      </c>
      <c r="G16" s="15">
        <f>F16/F22</f>
        <v>0.06</v>
      </c>
      <c r="H16" s="6">
        <f t="shared" si="0"/>
        <v>325</v>
      </c>
      <c r="I16" s="16">
        <f>H16/H22</f>
        <v>7.9133187241295352E-2</v>
      </c>
      <c r="K16" s="10">
        <v>8.6900464156781848E-2</v>
      </c>
      <c r="L16" s="1">
        <v>131</v>
      </c>
      <c r="M16" s="51">
        <f>L16/L22</f>
        <v>4.3944984904394496E-2</v>
      </c>
      <c r="N16" s="1">
        <v>50</v>
      </c>
      <c r="O16" s="51">
        <f>N16/N22</f>
        <v>2.6191723415400735E-2</v>
      </c>
      <c r="P16" s="1">
        <v>0</v>
      </c>
      <c r="Q16" s="51">
        <f>P16/P22</f>
        <v>0</v>
      </c>
      <c r="R16" s="6">
        <f t="shared" si="1"/>
        <v>181</v>
      </c>
      <c r="S16" s="52">
        <f>R16/R22</f>
        <v>3.6781142044299941E-2</v>
      </c>
    </row>
    <row r="17" spans="1:19" x14ac:dyDescent="0.2">
      <c r="A17" s="10" t="s">
        <v>40</v>
      </c>
      <c r="B17" s="4">
        <f>(CBM!B17+HST!B17+LASS!B17+PAE!B17+VCAA!B17)</f>
        <v>3</v>
      </c>
      <c r="C17" s="15">
        <f>B17/B22</f>
        <v>1.3428827215756492E-3</v>
      </c>
      <c r="D17" s="4">
        <f>(CBM!D17+HST!D17+LASS!D17+PAE!D17+VCAA!D17)</f>
        <v>1</v>
      </c>
      <c r="E17" s="15">
        <f>D17/D22</f>
        <v>5.4854635216675812E-4</v>
      </c>
      <c r="F17" s="4">
        <f>(CBM!F17+HST!F17+LASS!F17+PAE!F17+VCAA!F17)</f>
        <v>0</v>
      </c>
      <c r="G17" s="15">
        <f>F17/F22</f>
        <v>0</v>
      </c>
      <c r="H17" s="6">
        <f t="shared" si="0"/>
        <v>4</v>
      </c>
      <c r="I17" s="16">
        <f>H17/H22</f>
        <v>9.7394691989286582E-4</v>
      </c>
      <c r="K17" s="10">
        <v>7.7359463641052091E-4</v>
      </c>
      <c r="L17" s="1">
        <v>6</v>
      </c>
      <c r="M17" s="51">
        <f>L17/L22</f>
        <v>2.0127474002012745E-3</v>
      </c>
      <c r="N17" s="1">
        <v>2</v>
      </c>
      <c r="O17" s="51">
        <f>N17/N22</f>
        <v>1.0476689366160294E-3</v>
      </c>
      <c r="P17" s="1">
        <v>0</v>
      </c>
      <c r="Q17" s="51">
        <f>P17/P22</f>
        <v>0</v>
      </c>
      <c r="R17" s="6">
        <f t="shared" si="1"/>
        <v>8</v>
      </c>
      <c r="S17" s="52">
        <f>R17/R22</f>
        <v>1.625685836212152E-3</v>
      </c>
    </row>
    <row r="18" spans="1:19" x14ac:dyDescent="0.2">
      <c r="A18" s="10" t="s">
        <v>10</v>
      </c>
      <c r="B18" s="4">
        <f>(CBM!B18+HST!B18+LASS!B18+PAE!B18+VCAA!B18)</f>
        <v>1409</v>
      </c>
      <c r="C18" s="15">
        <f>B18/B22</f>
        <v>0.63070725156669649</v>
      </c>
      <c r="D18" s="4">
        <f>(CBM!D18+HST!D18+LASS!D18+PAE!D18+VCAA!D18)</f>
        <v>765</v>
      </c>
      <c r="E18" s="15">
        <f>D18/D22</f>
        <v>0.41963795940756993</v>
      </c>
      <c r="F18" s="4">
        <f>(CBM!F18+HST!F18+LASS!F18+PAE!F18+VCAA!F18)</f>
        <v>29</v>
      </c>
      <c r="G18" s="15">
        <f>F18/F22</f>
        <v>0.57999999999999996</v>
      </c>
      <c r="H18" s="6">
        <f t="shared" si="0"/>
        <v>2203</v>
      </c>
      <c r="I18" s="16">
        <f>H18/H22</f>
        <v>0.53640126613099581</v>
      </c>
      <c r="K18" s="10">
        <v>0.63512119649303767</v>
      </c>
      <c r="L18" s="6">
        <v>2178</v>
      </c>
      <c r="M18" s="51">
        <f>L18/L22</f>
        <v>0.73062730627306272</v>
      </c>
      <c r="N18" s="6">
        <v>1334</v>
      </c>
      <c r="O18" s="51">
        <f>N18/N22</f>
        <v>0.6987951807228916</v>
      </c>
      <c r="P18" s="1">
        <v>23</v>
      </c>
      <c r="Q18" s="51">
        <f>P18/P22</f>
        <v>0.74193548387096775</v>
      </c>
      <c r="R18" s="6">
        <f t="shared" si="1"/>
        <v>3535</v>
      </c>
      <c r="S18" s="52">
        <f>R18/R22</f>
        <v>0.71834992887624471</v>
      </c>
    </row>
    <row r="19" spans="1:19" x14ac:dyDescent="0.2">
      <c r="A19" s="10" t="s">
        <v>41</v>
      </c>
      <c r="B19" s="4">
        <f>(CBM!B19+HST!B19+LASS!B19+PAE!B19+VCAA!B19)</f>
        <v>91</v>
      </c>
      <c r="C19" s="15">
        <f>B19/B22</f>
        <v>4.0734109221128023E-2</v>
      </c>
      <c r="D19" s="4">
        <f>(CBM!D19+HST!D19+LASS!D19+PAE!D19+VCAA!D19)</f>
        <v>30</v>
      </c>
      <c r="E19" s="15">
        <f>D19/D22</f>
        <v>1.6456390565002744E-2</v>
      </c>
      <c r="F19" s="4">
        <f>(CBM!F19+HST!F19+LASS!F19+PAE!F19+VCAA!F19)</f>
        <v>1</v>
      </c>
      <c r="G19" s="15">
        <f>F19/F22</f>
        <v>0.02</v>
      </c>
      <c r="H19" s="6">
        <f t="shared" si="0"/>
        <v>122</v>
      </c>
      <c r="I19" s="16">
        <f>H19/H22</f>
        <v>2.9705381056732406E-2</v>
      </c>
      <c r="K19" s="10">
        <v>3.2490974729241874E-2</v>
      </c>
      <c r="L19" s="6">
        <v>61</v>
      </c>
      <c r="M19" s="51">
        <f>L19/L22</f>
        <v>2.0462931902046292E-2</v>
      </c>
      <c r="N19" s="6">
        <v>20</v>
      </c>
      <c r="O19" s="51">
        <f>N19/N22</f>
        <v>1.0476689366160294E-2</v>
      </c>
      <c r="P19" s="1">
        <v>0</v>
      </c>
      <c r="Q19" s="51">
        <f>P19/P22</f>
        <v>0</v>
      </c>
      <c r="R19" s="6">
        <f t="shared" si="1"/>
        <v>81</v>
      </c>
      <c r="S19" s="52">
        <f>R19/R22</f>
        <v>1.6460069091648041E-2</v>
      </c>
    </row>
    <row r="20" spans="1:19" x14ac:dyDescent="0.2">
      <c r="A20" s="10" t="s">
        <v>61</v>
      </c>
      <c r="B20" s="4">
        <f>(CBM!B20+HST!B20+LASS!B20+PAE!B20+VCAA!B20)</f>
        <v>82</v>
      </c>
      <c r="C20" s="15">
        <f>B20/B22</f>
        <v>3.6705461056401073E-2</v>
      </c>
      <c r="D20" s="4">
        <f>(CBM!D20+HST!D20+LASS!D20+PAE!D20+VCAA!D20)</f>
        <v>634</v>
      </c>
      <c r="E20" s="15">
        <f>D20/D22</f>
        <v>0.34777838727372462</v>
      </c>
      <c r="F20" s="4">
        <f>(CBM!F20+HST!F20+LASS!F20+PAE!F20+VCAA!F20)</f>
        <v>8</v>
      </c>
      <c r="G20" s="15">
        <f>F20/F22</f>
        <v>0.16</v>
      </c>
      <c r="H20" s="6">
        <f t="shared" si="0"/>
        <v>724</v>
      </c>
      <c r="I20" s="16">
        <f>H20/H22</f>
        <v>0.17628439250060871</v>
      </c>
      <c r="K20" s="10">
        <v>6.4208354822073238E-2</v>
      </c>
      <c r="L20" s="1">
        <v>43</v>
      </c>
      <c r="M20" s="51">
        <f>L20/L22</f>
        <v>1.4424689701442469E-2</v>
      </c>
      <c r="N20" s="1">
        <v>192</v>
      </c>
      <c r="O20" s="51">
        <f>N20/N22</f>
        <v>0.10057621791513882</v>
      </c>
      <c r="P20" s="1">
        <v>3</v>
      </c>
      <c r="Q20" s="51">
        <f>P20/P22</f>
        <v>9.6774193548387094E-2</v>
      </c>
      <c r="R20" s="6">
        <f t="shared" si="1"/>
        <v>238</v>
      </c>
      <c r="S20" s="52">
        <f>R20/R22</f>
        <v>4.8364153627311522E-2</v>
      </c>
    </row>
    <row r="21" spans="1:19" x14ac:dyDescent="0.2">
      <c r="A21" s="21" t="s">
        <v>42</v>
      </c>
      <c r="B21" s="4">
        <f>(CBM!B21+HST!B21+LASS!B21+PAE!B21+VCAA!B21)</f>
        <v>33</v>
      </c>
      <c r="C21" s="15">
        <f>B21/B22</f>
        <v>1.477170993733214E-2</v>
      </c>
      <c r="D21" s="4">
        <f>(CBM!D21+HST!D21+LASS!D21+PAE!D21+VCAA!D21)</f>
        <v>13</v>
      </c>
      <c r="E21" s="15">
        <f>D21/D22</f>
        <v>7.131102578167855E-3</v>
      </c>
      <c r="F21" s="4">
        <f>(CBM!F21+HST!F21+LASS!F21+PAE!F21+VCAA!F21)</f>
        <v>0</v>
      </c>
      <c r="G21" s="15">
        <f>F21/F22</f>
        <v>0</v>
      </c>
      <c r="H21" s="7">
        <f t="shared" si="0"/>
        <v>46</v>
      </c>
      <c r="I21" s="18">
        <f>H21/H22</f>
        <v>1.1200389578767957E-2</v>
      </c>
      <c r="K21" s="21">
        <v>1.4182568334192883E-2</v>
      </c>
      <c r="L21" s="8">
        <v>133</v>
      </c>
      <c r="M21" s="51">
        <f>L21/L22</f>
        <v>4.4615900704461593E-2</v>
      </c>
      <c r="N21" s="8">
        <v>62</v>
      </c>
      <c r="O21" s="51">
        <f>N21/N22</f>
        <v>3.2477737035096911E-2</v>
      </c>
      <c r="P21" s="8">
        <v>0</v>
      </c>
      <c r="Q21" s="51">
        <f>P21/P22</f>
        <v>0</v>
      </c>
      <c r="R21" s="7">
        <f t="shared" si="1"/>
        <v>195</v>
      </c>
      <c r="S21" s="54">
        <f>R21/R22</f>
        <v>3.9626092257671205E-2</v>
      </c>
    </row>
    <row r="22" spans="1:19" x14ac:dyDescent="0.2">
      <c r="A22" s="11" t="s">
        <v>7</v>
      </c>
      <c r="B22" s="7">
        <f>SUM(B13:B21)</f>
        <v>2234</v>
      </c>
      <c r="C22" s="17">
        <f>SUM(C13:C21)</f>
        <v>1</v>
      </c>
      <c r="D22" s="7">
        <f>SUM(D13:D21)</f>
        <v>1823</v>
      </c>
      <c r="E22" s="17">
        <f>SUM(E13:E21)</f>
        <v>0.99999999999999989</v>
      </c>
      <c r="F22" s="8">
        <f>SUM(F13:F21)</f>
        <v>50</v>
      </c>
      <c r="G22" s="17">
        <f>SUM(G13:G20)</f>
        <v>1</v>
      </c>
      <c r="H22" s="7">
        <f>SUM(H13:H21)</f>
        <v>4107</v>
      </c>
      <c r="I22" s="18">
        <f>SUM(I13:I21)</f>
        <v>0.99999999999999989</v>
      </c>
      <c r="K22" s="11">
        <v>1</v>
      </c>
      <c r="L22" s="7">
        <f>SUM(L13:L21)</f>
        <v>2981</v>
      </c>
      <c r="M22" s="53">
        <f>SUM(M13:M20)</f>
        <v>0.95538409929553847</v>
      </c>
      <c r="N22" s="7">
        <f>SUM(N13:N21)</f>
        <v>1909</v>
      </c>
      <c r="O22" s="53">
        <f>SUM(O13:O21)</f>
        <v>1</v>
      </c>
      <c r="P22" s="8">
        <f>SUM(P13:P21)</f>
        <v>31</v>
      </c>
      <c r="Q22" s="53">
        <f>SUM(Q13:Q20)</f>
        <v>1</v>
      </c>
      <c r="R22" s="7">
        <f>SUM(R13:R21)</f>
        <v>4921</v>
      </c>
      <c r="S22" s="54">
        <f>SUM(S13:S21)</f>
        <v>1</v>
      </c>
    </row>
    <row r="23" spans="1:19" x14ac:dyDescent="0.2">
      <c r="A23" s="28" t="s">
        <v>11</v>
      </c>
      <c r="B23" s="29"/>
      <c r="C23" s="29"/>
      <c r="D23" s="29"/>
      <c r="E23" s="29"/>
      <c r="F23" s="29"/>
      <c r="G23" s="29"/>
      <c r="H23" s="29"/>
      <c r="I23" s="31"/>
      <c r="K23" s="28"/>
      <c r="L23" s="29"/>
      <c r="M23" s="29"/>
      <c r="N23" s="29"/>
      <c r="O23" s="29"/>
      <c r="P23" s="29"/>
      <c r="Q23" s="29"/>
      <c r="R23" s="29"/>
      <c r="S23" s="31"/>
    </row>
    <row r="24" spans="1:19" x14ac:dyDescent="0.2">
      <c r="A24" s="37" t="s">
        <v>12</v>
      </c>
      <c r="B24" s="4">
        <f>(CBM!B24+HST!B24+LASS!B24+PAE!B24+VCAA!B24)</f>
        <v>3</v>
      </c>
      <c r="C24" s="13">
        <f t="shared" ref="C24:C33" si="2">B24/$B$34</f>
        <v>1.3428827215756492E-3</v>
      </c>
      <c r="D24" s="4">
        <f>(CBM!D24+HST!D24+LASS!D24+PAE!D24+VCAA!D24)</f>
        <v>0</v>
      </c>
      <c r="E24" s="13">
        <f>D24/D34</f>
        <v>0</v>
      </c>
      <c r="F24" s="4">
        <f>(CBM!F24+HST!F24+LASS!F24+PAE!F24+VCAA!F24)</f>
        <v>0</v>
      </c>
      <c r="G24" s="13">
        <f>F24/F34</f>
        <v>0</v>
      </c>
      <c r="H24" s="4">
        <f t="shared" ref="H24:H34" si="3">B24+D24+F24</f>
        <v>3</v>
      </c>
      <c r="I24" s="14">
        <f>H24/H34</f>
        <v>7.3046018991964939E-4</v>
      </c>
      <c r="K24" s="37">
        <v>2.8365136668385767E-3</v>
      </c>
      <c r="L24" s="5">
        <v>2</v>
      </c>
      <c r="M24" s="49">
        <f t="shared" ref="M24:M34" si="4">L24/$L$34</f>
        <v>6.7091580006709158E-4</v>
      </c>
      <c r="N24" s="5">
        <v>0</v>
      </c>
      <c r="O24" s="49">
        <f>N24/N34</f>
        <v>0</v>
      </c>
      <c r="P24" s="5">
        <v>0</v>
      </c>
      <c r="Q24" s="49">
        <f>P24/P34</f>
        <v>0</v>
      </c>
      <c r="R24" s="4">
        <f t="shared" ref="R24:R34" si="5">L24+N24+P24</f>
        <v>2</v>
      </c>
      <c r="S24" s="50">
        <f>R24/R34</f>
        <v>4.06421459053038E-4</v>
      </c>
    </row>
    <row r="25" spans="1:19" x14ac:dyDescent="0.2">
      <c r="A25" s="10" t="s">
        <v>13</v>
      </c>
      <c r="B25" s="4">
        <f>(CBM!B25+HST!B25+LASS!B25+PAE!B25+VCAA!B25)</f>
        <v>358</v>
      </c>
      <c r="C25" s="13">
        <f t="shared" si="2"/>
        <v>0.16025067144136079</v>
      </c>
      <c r="D25" s="4">
        <f>(CBM!D25+HST!D25+LASS!D25+PAE!D25+VCAA!D25)</f>
        <v>0</v>
      </c>
      <c r="E25" s="15">
        <f>D25/D34</f>
        <v>0</v>
      </c>
      <c r="F25" s="4">
        <f>(CBM!F25+HST!F25+LASS!F25+PAE!F25+VCAA!F25)</f>
        <v>0</v>
      </c>
      <c r="G25" s="15">
        <f>F25/F34</f>
        <v>0</v>
      </c>
      <c r="H25" s="6">
        <f t="shared" si="3"/>
        <v>358</v>
      </c>
      <c r="I25" s="16">
        <f>H25/H34</f>
        <v>8.7168249330411493E-2</v>
      </c>
      <c r="K25" s="10">
        <v>0.10907684373388345</v>
      </c>
      <c r="L25" s="1">
        <v>370</v>
      </c>
      <c r="M25" s="49">
        <f t="shared" si="4"/>
        <v>0.12411942301241194</v>
      </c>
      <c r="N25" s="1">
        <v>0</v>
      </c>
      <c r="O25" s="51">
        <f>N25/N34</f>
        <v>0</v>
      </c>
      <c r="P25" s="1">
        <v>0</v>
      </c>
      <c r="Q25" s="51">
        <f>P25/P34</f>
        <v>0</v>
      </c>
      <c r="R25" s="6">
        <f t="shared" si="5"/>
        <v>370</v>
      </c>
      <c r="S25" s="52">
        <f>R25/R34</f>
        <v>7.5187969924812026E-2</v>
      </c>
    </row>
    <row r="26" spans="1:19" x14ac:dyDescent="0.2">
      <c r="A26" s="10" t="s">
        <v>14</v>
      </c>
      <c r="B26" s="4">
        <f>(CBM!B26+HST!B26+LASS!B26+PAE!B26+VCAA!B26)</f>
        <v>635</v>
      </c>
      <c r="C26" s="13">
        <f t="shared" si="2"/>
        <v>0.28424350940017906</v>
      </c>
      <c r="D26" s="4">
        <f>(CBM!D26+HST!D26+LASS!D26+PAE!D26+VCAA!D26)</f>
        <v>37</v>
      </c>
      <c r="E26" s="15">
        <f>D26/D34</f>
        <v>2.029621503017005E-2</v>
      </c>
      <c r="F26" s="4">
        <f>(CBM!F26+HST!F26+LASS!F26+PAE!F26+VCAA!F26)</f>
        <v>0</v>
      </c>
      <c r="G26" s="15">
        <f>F26/F34</f>
        <v>0</v>
      </c>
      <c r="H26" s="4">
        <f t="shared" si="3"/>
        <v>672</v>
      </c>
      <c r="I26" s="16">
        <f>H26/H34</f>
        <v>0.16362308254200147</v>
      </c>
      <c r="K26" s="10">
        <v>0.17276946879834967</v>
      </c>
      <c r="L26" s="1">
        <v>646</v>
      </c>
      <c r="M26" s="49">
        <f t="shared" si="4"/>
        <v>0.21670580342167059</v>
      </c>
      <c r="N26" s="1">
        <v>23</v>
      </c>
      <c r="O26" s="51">
        <f>N26/N34</f>
        <v>1.2048192771084338E-2</v>
      </c>
      <c r="P26" s="1">
        <v>0</v>
      </c>
      <c r="Q26" s="51">
        <f>P26/P34</f>
        <v>0</v>
      </c>
      <c r="R26" s="4">
        <f t="shared" si="5"/>
        <v>669</v>
      </c>
      <c r="S26" s="52">
        <f>R26/R34</f>
        <v>0.13594797805324121</v>
      </c>
    </row>
    <row r="27" spans="1:19" x14ac:dyDescent="0.2">
      <c r="A27" s="10" t="s">
        <v>15</v>
      </c>
      <c r="B27" s="4">
        <f>(CBM!B27+HST!B27+LASS!B27+PAE!B27+VCAA!B27)</f>
        <v>486</v>
      </c>
      <c r="C27" s="13">
        <f t="shared" si="2"/>
        <v>0.21754700089525514</v>
      </c>
      <c r="D27" s="4">
        <f>(CBM!D27+HST!D27+LASS!D27+PAE!D27+VCAA!D27)</f>
        <v>478</v>
      </c>
      <c r="E27" s="15">
        <f>D27/D34</f>
        <v>0.26220515633571034</v>
      </c>
      <c r="F27" s="4">
        <f>(CBM!F27+HST!F27+LASS!F27+PAE!F27+VCAA!F27)</f>
        <v>0</v>
      </c>
      <c r="G27" s="15">
        <f>F27/F34</f>
        <v>0</v>
      </c>
      <c r="H27" s="4">
        <f t="shared" si="3"/>
        <v>964</v>
      </c>
      <c r="I27" s="16">
        <f>H27/H34</f>
        <v>0.23472120769418067</v>
      </c>
      <c r="K27" s="10">
        <v>0.20190820010314595</v>
      </c>
      <c r="L27" s="1">
        <v>642</v>
      </c>
      <c r="M27" s="49">
        <f t="shared" si="4"/>
        <v>0.21536397182153641</v>
      </c>
      <c r="N27" s="1">
        <v>412</v>
      </c>
      <c r="O27" s="51">
        <f>N27/N34</f>
        <v>0.21581980094290204</v>
      </c>
      <c r="P27" s="1">
        <v>0</v>
      </c>
      <c r="Q27" s="51">
        <f>P27/P34</f>
        <v>0</v>
      </c>
      <c r="R27" s="4">
        <f t="shared" si="5"/>
        <v>1054</v>
      </c>
      <c r="S27" s="52">
        <f>R27/R34</f>
        <v>0.21418410892095102</v>
      </c>
    </row>
    <row r="28" spans="1:19" x14ac:dyDescent="0.2">
      <c r="A28" s="10" t="s">
        <v>16</v>
      </c>
      <c r="B28" s="4">
        <f>(CBM!B28+HST!B28+LASS!B28+PAE!B28+VCAA!B28)</f>
        <v>261</v>
      </c>
      <c r="C28" s="13">
        <f t="shared" si="2"/>
        <v>0.11683079677708147</v>
      </c>
      <c r="D28" s="4">
        <f>(CBM!D28+HST!D28+LASS!D28+PAE!D28+VCAA!D28)</f>
        <v>505</v>
      </c>
      <c r="E28" s="15">
        <f>D28/D34</f>
        <v>0.27701590784421282</v>
      </c>
      <c r="F28" s="4">
        <f>(CBM!F28+HST!F28+LASS!F28+PAE!F28+VCAA!F28)</f>
        <v>4</v>
      </c>
      <c r="G28" s="15">
        <f>F28/F34</f>
        <v>0.08</v>
      </c>
      <c r="H28" s="4">
        <f t="shared" si="3"/>
        <v>770</v>
      </c>
      <c r="I28" s="16">
        <f>H28/H34</f>
        <v>0.18748478207937666</v>
      </c>
      <c r="K28" s="10">
        <v>0.17199587416193915</v>
      </c>
      <c r="L28" s="1">
        <v>481</v>
      </c>
      <c r="M28" s="49">
        <f t="shared" si="4"/>
        <v>0.16135524991613553</v>
      </c>
      <c r="N28" s="1">
        <v>481</v>
      </c>
      <c r="O28" s="51">
        <f>N28/N34</f>
        <v>0.25196437925615506</v>
      </c>
      <c r="P28" s="1">
        <v>3</v>
      </c>
      <c r="Q28" s="51">
        <f>P28/P34</f>
        <v>9.6774193548387094E-2</v>
      </c>
      <c r="R28" s="4">
        <f t="shared" si="5"/>
        <v>965</v>
      </c>
      <c r="S28" s="52">
        <f>R28/R34</f>
        <v>0.19609835399309083</v>
      </c>
    </row>
    <row r="29" spans="1:19" x14ac:dyDescent="0.2">
      <c r="A29" s="10" t="s">
        <v>17</v>
      </c>
      <c r="B29" s="4">
        <f>(CBM!B29+HST!B29+LASS!B29+PAE!B29+VCAA!B29)</f>
        <v>197</v>
      </c>
      <c r="C29" s="13">
        <f t="shared" si="2"/>
        <v>8.8182632050134283E-2</v>
      </c>
      <c r="D29" s="4">
        <f>(CBM!D29+HST!D29+LASS!D29+PAE!D29+VCAA!D29)</f>
        <v>236</v>
      </c>
      <c r="E29" s="15">
        <f>D29/D34</f>
        <v>0.12945693911135492</v>
      </c>
      <c r="F29" s="4">
        <f>(CBM!F29+HST!F29+LASS!F29+PAE!F29+VCAA!F29)</f>
        <v>10</v>
      </c>
      <c r="G29" s="15">
        <f>F29/F34</f>
        <v>0.2</v>
      </c>
      <c r="H29" s="4">
        <f t="shared" si="3"/>
        <v>443</v>
      </c>
      <c r="I29" s="16">
        <f>H29/H34</f>
        <v>0.10786462137813489</v>
      </c>
      <c r="K29" s="10">
        <v>0.11346054667354306</v>
      </c>
      <c r="L29" s="1">
        <v>300</v>
      </c>
      <c r="M29" s="49">
        <f t="shared" si="4"/>
        <v>0.10063737001006373</v>
      </c>
      <c r="N29" s="1">
        <v>345</v>
      </c>
      <c r="O29" s="51">
        <f>N29/N34</f>
        <v>0.18072289156626506</v>
      </c>
      <c r="P29" s="1">
        <v>7</v>
      </c>
      <c r="Q29" s="51">
        <f>P29/P34</f>
        <v>0.22580645161290322</v>
      </c>
      <c r="R29" s="4">
        <f t="shared" si="5"/>
        <v>652</v>
      </c>
      <c r="S29" s="52">
        <f>R29/R34</f>
        <v>0.1324933956512904</v>
      </c>
    </row>
    <row r="30" spans="1:19" x14ac:dyDescent="0.2">
      <c r="A30" s="10" t="s">
        <v>18</v>
      </c>
      <c r="B30" s="4">
        <f>(CBM!B30+HST!B30+LASS!B30+PAE!B30+VCAA!B30)</f>
        <v>127</v>
      </c>
      <c r="C30" s="13">
        <f t="shared" si="2"/>
        <v>5.684870188003581E-2</v>
      </c>
      <c r="D30" s="4">
        <f>(CBM!D30+HST!D30+LASS!D30+PAE!D30+VCAA!D30)</f>
        <v>203</v>
      </c>
      <c r="E30" s="15">
        <f>D30/D34</f>
        <v>0.1113549094898519</v>
      </c>
      <c r="F30" s="4">
        <f>(CBM!F30+HST!F30+LASS!F30+PAE!F30+VCAA!F30)</f>
        <v>7</v>
      </c>
      <c r="G30" s="15">
        <f>F30/F34</f>
        <v>0.14000000000000001</v>
      </c>
      <c r="H30" s="4">
        <f t="shared" si="3"/>
        <v>337</v>
      </c>
      <c r="I30" s="16">
        <f>H30/H34</f>
        <v>8.2055028000973945E-2</v>
      </c>
      <c r="K30" s="10">
        <v>8.3806085611139766E-2</v>
      </c>
      <c r="L30" s="1">
        <v>185</v>
      </c>
      <c r="M30" s="49">
        <f t="shared" si="4"/>
        <v>6.205971150620597E-2</v>
      </c>
      <c r="N30" s="1">
        <v>220</v>
      </c>
      <c r="O30" s="51">
        <f>N30/N34</f>
        <v>0.11524358302776323</v>
      </c>
      <c r="P30" s="1">
        <v>5</v>
      </c>
      <c r="Q30" s="51">
        <f>P30/P34</f>
        <v>0.16129032258064516</v>
      </c>
      <c r="R30" s="4">
        <f t="shared" si="5"/>
        <v>410</v>
      </c>
      <c r="S30" s="52">
        <f>R30/R34</f>
        <v>8.3316399105872796E-2</v>
      </c>
    </row>
    <row r="31" spans="1:19" x14ac:dyDescent="0.2">
      <c r="A31" s="10" t="s">
        <v>19</v>
      </c>
      <c r="B31" s="4">
        <f>(CBM!B31+HST!B31+LASS!B31+PAE!B31+VCAA!B31)</f>
        <v>116</v>
      </c>
      <c r="C31" s="13">
        <f t="shared" si="2"/>
        <v>5.1924798567591766E-2</v>
      </c>
      <c r="D31" s="4">
        <f>(CBM!D31+HST!D31+LASS!D31+PAE!D31+VCAA!D31)</f>
        <v>243</v>
      </c>
      <c r="E31" s="15">
        <f>D31/D34</f>
        <v>0.1332967635765222</v>
      </c>
      <c r="F31" s="4">
        <f>(CBM!F31+HST!F31+LASS!F31+PAE!F31+VCAA!F31)</f>
        <v>17</v>
      </c>
      <c r="G31" s="15">
        <f>F31/F34</f>
        <v>0.34</v>
      </c>
      <c r="H31" s="4">
        <f t="shared" si="3"/>
        <v>376</v>
      </c>
      <c r="I31" s="16">
        <f>H31/H34</f>
        <v>9.1551010469929389E-2</v>
      </c>
      <c r="K31" s="10">
        <v>9.0768437338834454E-2</v>
      </c>
      <c r="L31" s="1">
        <v>247</v>
      </c>
      <c r="M31" s="49">
        <f t="shared" si="4"/>
        <v>8.2858101308285817E-2</v>
      </c>
      <c r="N31" s="1">
        <v>274</v>
      </c>
      <c r="O31" s="51">
        <f>N31/N34</f>
        <v>0.14353064431639601</v>
      </c>
      <c r="P31" s="1">
        <v>11</v>
      </c>
      <c r="Q31" s="51">
        <f>P31/P34</f>
        <v>0.35483870967741937</v>
      </c>
      <c r="R31" s="4">
        <f t="shared" si="5"/>
        <v>532</v>
      </c>
      <c r="S31" s="52">
        <f>R31/R34</f>
        <v>0.10810810810810811</v>
      </c>
    </row>
    <row r="32" spans="1:19" x14ac:dyDescent="0.2">
      <c r="A32" s="10" t="s">
        <v>20</v>
      </c>
      <c r="B32" s="4">
        <f>(CBM!B32+HST!B32+LASS!B32+PAE!B32+VCAA!B32)</f>
        <v>50</v>
      </c>
      <c r="C32" s="13">
        <f t="shared" si="2"/>
        <v>2.2381378692927483E-2</v>
      </c>
      <c r="D32" s="4">
        <f>(CBM!D32+HST!D32+LASS!D32+PAE!D32+VCAA!D32)</f>
        <v>112</v>
      </c>
      <c r="E32" s="15">
        <f>D32/D34</f>
        <v>6.1437191442676904E-2</v>
      </c>
      <c r="F32" s="4">
        <f>(CBM!F32+HST!F32+LASS!F32+PAE!F32+VCAA!F32)</f>
        <v>10</v>
      </c>
      <c r="G32" s="15">
        <f>F32/F34</f>
        <v>0.2</v>
      </c>
      <c r="H32" s="4">
        <f t="shared" si="3"/>
        <v>172</v>
      </c>
      <c r="I32" s="16">
        <f>H32/H34</f>
        <v>4.1879717555393228E-2</v>
      </c>
      <c r="K32" s="10">
        <v>4.8478597215059309E-2</v>
      </c>
      <c r="L32" s="1">
        <v>104</v>
      </c>
      <c r="M32" s="49">
        <f t="shared" si="4"/>
        <v>3.488762160348876E-2</v>
      </c>
      <c r="N32" s="1">
        <v>145</v>
      </c>
      <c r="O32" s="51">
        <f>N32/N34</f>
        <v>7.595599790466212E-2</v>
      </c>
      <c r="P32" s="1">
        <v>5</v>
      </c>
      <c r="Q32" s="51">
        <f>P32/P34</f>
        <v>0.16129032258064516</v>
      </c>
      <c r="R32" s="4">
        <f t="shared" si="5"/>
        <v>254</v>
      </c>
      <c r="S32" s="52">
        <f>R32/R34</f>
        <v>5.1615525299735829E-2</v>
      </c>
    </row>
    <row r="33" spans="1:19" x14ac:dyDescent="0.2">
      <c r="A33" s="10" t="s">
        <v>21</v>
      </c>
      <c r="B33" s="4">
        <f>(CBM!B33+HST!B33+LASS!B33+PAE!B33+VCAA!B33)</f>
        <v>1</v>
      </c>
      <c r="C33" s="13">
        <f t="shared" si="2"/>
        <v>4.4762757385854968E-4</v>
      </c>
      <c r="D33" s="4">
        <f>(CBM!D33+HST!D33+LASS!D33+PAE!D33+VCAA!D33)</f>
        <v>9</v>
      </c>
      <c r="E33" s="15">
        <f>D33/D34</f>
        <v>4.936917169500823E-3</v>
      </c>
      <c r="F33" s="4">
        <f>(CBM!F33+HST!F33+LASS!F33+PAE!F33+VCAA!F33)</f>
        <v>2</v>
      </c>
      <c r="G33" s="15">
        <f>F33/F34</f>
        <v>0.04</v>
      </c>
      <c r="H33" s="4">
        <f t="shared" si="3"/>
        <v>12</v>
      </c>
      <c r="I33" s="16">
        <f>H33/H34</f>
        <v>2.9218407596785976E-3</v>
      </c>
      <c r="K33" s="10">
        <v>4.899432697266632E-3</v>
      </c>
      <c r="L33" s="1">
        <v>4</v>
      </c>
      <c r="M33" s="49">
        <f t="shared" si="4"/>
        <v>1.3418316001341832E-3</v>
      </c>
      <c r="N33" s="1">
        <v>9</v>
      </c>
      <c r="O33" s="51">
        <f>N33/N34</f>
        <v>4.7145102147721323E-3</v>
      </c>
      <c r="P33" s="1">
        <v>0</v>
      </c>
      <c r="Q33" s="51">
        <f>P33/P34</f>
        <v>0</v>
      </c>
      <c r="R33" s="4">
        <f t="shared" si="5"/>
        <v>13</v>
      </c>
      <c r="S33" s="52">
        <f>R33/R34</f>
        <v>2.641739483844747E-3</v>
      </c>
    </row>
    <row r="34" spans="1:19" x14ac:dyDescent="0.2">
      <c r="A34" s="11" t="s">
        <v>7</v>
      </c>
      <c r="B34" s="7">
        <f t="shared" ref="B34:G34" si="6">SUM(B24:B33)</f>
        <v>2234</v>
      </c>
      <c r="C34" s="17">
        <f t="shared" si="6"/>
        <v>0.99999999999999989</v>
      </c>
      <c r="D34" s="7">
        <f t="shared" si="6"/>
        <v>1823</v>
      </c>
      <c r="E34" s="17">
        <f t="shared" si="6"/>
        <v>1</v>
      </c>
      <c r="F34" s="7">
        <f t="shared" si="6"/>
        <v>50</v>
      </c>
      <c r="G34" s="17">
        <f t="shared" si="6"/>
        <v>1</v>
      </c>
      <c r="H34" s="4">
        <f t="shared" si="3"/>
        <v>4107</v>
      </c>
      <c r="I34" s="18">
        <f>SUM(I24:I33)</f>
        <v>1</v>
      </c>
      <c r="J34" s="3"/>
      <c r="K34" s="11">
        <v>1</v>
      </c>
      <c r="L34" s="7">
        <f t="shared" ref="L34:Q34" si="7">SUM(L24:L33)</f>
        <v>2981</v>
      </c>
      <c r="M34" s="49">
        <f t="shared" si="4"/>
        <v>1</v>
      </c>
      <c r="N34" s="7">
        <f t="shared" si="7"/>
        <v>1909</v>
      </c>
      <c r="O34" s="55">
        <f t="shared" si="7"/>
        <v>1.0000000000000002</v>
      </c>
      <c r="P34" s="7">
        <f t="shared" si="7"/>
        <v>31</v>
      </c>
      <c r="Q34" s="53">
        <f t="shared" si="7"/>
        <v>1</v>
      </c>
      <c r="R34" s="4">
        <f t="shared" si="5"/>
        <v>4921</v>
      </c>
      <c r="S34" s="54">
        <f>SUM(S24:S33)</f>
        <v>0.99999999999999989</v>
      </c>
    </row>
    <row r="35" spans="1:19" x14ac:dyDescent="0.2">
      <c r="A35" s="28" t="s">
        <v>22</v>
      </c>
      <c r="B35" s="29"/>
      <c r="C35" s="29"/>
      <c r="D35" s="29"/>
      <c r="E35" s="29"/>
      <c r="F35" s="30"/>
      <c r="G35" s="29"/>
      <c r="H35" s="29"/>
      <c r="I35" s="31"/>
      <c r="K35" s="28"/>
      <c r="L35" s="29"/>
      <c r="M35" s="29"/>
      <c r="N35" s="29"/>
      <c r="O35" s="29"/>
      <c r="P35" s="30"/>
      <c r="Q35" s="29"/>
      <c r="R35" s="29"/>
      <c r="S35" s="31"/>
    </row>
    <row r="36" spans="1:19" x14ac:dyDescent="0.2">
      <c r="A36" s="9" t="s">
        <v>23</v>
      </c>
      <c r="B36" s="88">
        <v>25.83</v>
      </c>
      <c r="C36" s="89"/>
      <c r="D36" s="88">
        <v>32.11</v>
      </c>
      <c r="E36" s="89"/>
      <c r="F36" s="88">
        <v>42.59</v>
      </c>
      <c r="G36" s="89"/>
      <c r="H36" s="88">
        <v>28.82</v>
      </c>
      <c r="I36" s="90"/>
      <c r="K36" s="9"/>
      <c r="L36" s="109">
        <v>27.59</v>
      </c>
      <c r="M36" s="110"/>
      <c r="N36" s="109">
        <v>33.31</v>
      </c>
      <c r="O36" s="110"/>
      <c r="P36" s="109">
        <v>39.74</v>
      </c>
      <c r="Q36" s="110"/>
      <c r="R36" s="109">
        <v>29.88</v>
      </c>
      <c r="S36" s="111"/>
    </row>
    <row r="37" spans="1:19" x14ac:dyDescent="0.2">
      <c r="A37" s="12" t="s">
        <v>24</v>
      </c>
      <c r="B37" s="91">
        <v>8.1300000000000008</v>
      </c>
      <c r="C37" s="92"/>
      <c r="D37" s="91">
        <v>9.64</v>
      </c>
      <c r="E37" s="92"/>
      <c r="F37" s="91">
        <v>10.45</v>
      </c>
      <c r="G37" s="92"/>
      <c r="H37" s="91">
        <v>9.51</v>
      </c>
      <c r="I37" s="93"/>
      <c r="K37" s="12"/>
      <c r="L37" s="112">
        <v>9.1300000000000008</v>
      </c>
      <c r="M37" s="113"/>
      <c r="N37" s="112">
        <v>9.81</v>
      </c>
      <c r="O37" s="113"/>
      <c r="P37" s="112">
        <v>8.09</v>
      </c>
      <c r="Q37" s="113"/>
      <c r="R37" s="112">
        <v>9.83</v>
      </c>
      <c r="S37" s="114"/>
    </row>
    <row r="38" spans="1:19" x14ac:dyDescent="0.2">
      <c r="A38" s="28" t="s">
        <v>56</v>
      </c>
      <c r="B38" s="29"/>
      <c r="C38" s="29"/>
      <c r="D38" s="29"/>
      <c r="E38" s="29"/>
      <c r="F38" s="30"/>
      <c r="G38" s="29"/>
      <c r="H38" s="29"/>
      <c r="I38" s="31"/>
      <c r="K38" s="28"/>
      <c r="L38" s="29"/>
      <c r="M38" s="29"/>
      <c r="N38" s="29"/>
      <c r="O38" s="29"/>
      <c r="P38" s="30"/>
      <c r="Q38" s="29"/>
      <c r="R38" s="29"/>
      <c r="S38" s="31"/>
    </row>
    <row r="39" spans="1:19" x14ac:dyDescent="0.2">
      <c r="A39" s="10" t="s">
        <v>32</v>
      </c>
      <c r="B39" s="4">
        <f>(CBM!B39+HST!B39+LASS!B39+PAE!B39+VCAA!B39)</f>
        <v>1943</v>
      </c>
      <c r="C39" s="15">
        <f>B39/B42</f>
        <v>0.86974037600716203</v>
      </c>
      <c r="D39" s="4">
        <f>(CBM!D39+HST!D39+LASS!D39+PAE!D39+VCAA!D39)</f>
        <v>905</v>
      </c>
      <c r="E39" s="15">
        <f>D39/D42</f>
        <v>0.49643444871091608</v>
      </c>
      <c r="F39" s="4">
        <f>(CBM!F39+HST!F39+LASS!F39+PAE!F39+VCAA!F39)</f>
        <v>40</v>
      </c>
      <c r="G39" s="15">
        <f>F39/F42</f>
        <v>0.8</v>
      </c>
      <c r="H39" s="6">
        <f>B39+D39+F39</f>
        <v>2888</v>
      </c>
      <c r="I39" s="16">
        <f>H39/H42</f>
        <v>0.70318967616264916</v>
      </c>
      <c r="K39" s="10">
        <v>0.77875193398659104</v>
      </c>
      <c r="L39" s="6">
        <v>2634</v>
      </c>
      <c r="M39" s="51">
        <f>L39/L42</f>
        <v>0.88359610868835958</v>
      </c>
      <c r="N39" s="6">
        <v>1396</v>
      </c>
      <c r="O39" s="51">
        <f>N39/N42</f>
        <v>0.73127291775798853</v>
      </c>
      <c r="P39" s="1">
        <v>28</v>
      </c>
      <c r="Q39" s="51">
        <f>P39/P42</f>
        <v>0.90322580645161288</v>
      </c>
      <c r="R39" s="6">
        <f>L39+N39+P39</f>
        <v>4058</v>
      </c>
      <c r="S39" s="52">
        <f>R39/R42</f>
        <v>0.82462914041861413</v>
      </c>
    </row>
    <row r="40" spans="1:19" x14ac:dyDescent="0.2">
      <c r="A40" s="10" t="s">
        <v>61</v>
      </c>
      <c r="B40" s="4">
        <f>(CBM!B40+HST!B40+LASS!B40+PAE!B40+VCAA!B40)</f>
        <v>82</v>
      </c>
      <c r="C40" s="15">
        <f>B40/B42</f>
        <v>3.6705461056401073E-2</v>
      </c>
      <c r="D40" s="4">
        <f>(CBM!D40+HST!D40+LASS!D40+PAE!D40+VCAA!D40)</f>
        <v>634</v>
      </c>
      <c r="E40" s="15">
        <f>D40/D42</f>
        <v>0.34777838727372462</v>
      </c>
      <c r="F40" s="4">
        <f>(CBM!F40+HST!F40+LASS!F40+PAE!F40+VCAA!F40)</f>
        <v>8</v>
      </c>
      <c r="G40" s="15">
        <f>F40/F42</f>
        <v>0.16</v>
      </c>
      <c r="H40" s="6">
        <f>B40+D40+F40</f>
        <v>724</v>
      </c>
      <c r="I40" s="16">
        <f>H40/H42</f>
        <v>0.17628439250060871</v>
      </c>
      <c r="K40" s="10">
        <v>6.4208354822073238E-2</v>
      </c>
      <c r="L40" s="6">
        <v>41</v>
      </c>
      <c r="M40" s="51">
        <f>L40/L42</f>
        <v>1.3753773901375378E-2</v>
      </c>
      <c r="N40" s="6">
        <v>182</v>
      </c>
      <c r="O40" s="51">
        <f>N40/N42</f>
        <v>9.5337873232058667E-2</v>
      </c>
      <c r="P40" s="1">
        <v>3</v>
      </c>
      <c r="Q40" s="51">
        <f>P40/P42</f>
        <v>9.6774193548387094E-2</v>
      </c>
      <c r="R40" s="6">
        <f>L40+N40+P40</f>
        <v>226</v>
      </c>
      <c r="S40" s="52">
        <f>R40/R42</f>
        <v>4.5925624872993294E-2</v>
      </c>
    </row>
    <row r="41" spans="1:19" x14ac:dyDescent="0.2">
      <c r="A41" s="10" t="s">
        <v>33</v>
      </c>
      <c r="B41" s="4">
        <f>(CBM!B41+HST!B41+LASS!B41+PAE!B41+VCAA!B41)</f>
        <v>209</v>
      </c>
      <c r="C41" s="15">
        <f>B41/B42</f>
        <v>9.3554162936436883E-2</v>
      </c>
      <c r="D41" s="4">
        <f>(CBM!D41+HST!D41+LASS!D41+PAE!D41+VCAA!D41)</f>
        <v>284</v>
      </c>
      <c r="E41" s="15">
        <f>D41/D42</f>
        <v>0.1557871640153593</v>
      </c>
      <c r="F41" s="4">
        <f>(CBM!F41+HST!F41+LASS!F41+PAE!F41+VCAA!F41)</f>
        <v>2</v>
      </c>
      <c r="G41" s="15">
        <f>F41/F42</f>
        <v>0.04</v>
      </c>
      <c r="H41" s="6">
        <f>B41+D41+F41</f>
        <v>495</v>
      </c>
      <c r="I41" s="16">
        <f>H41/H42</f>
        <v>0.12052593133674215</v>
      </c>
      <c r="K41" s="10">
        <v>0.15703971119133575</v>
      </c>
      <c r="L41" s="1">
        <v>306</v>
      </c>
      <c r="M41" s="51">
        <f>L41/L42</f>
        <v>0.10265011741026502</v>
      </c>
      <c r="N41" s="1">
        <v>331</v>
      </c>
      <c r="O41" s="51">
        <f>N41/N42</f>
        <v>0.17338920900995286</v>
      </c>
      <c r="P41" s="1">
        <v>0</v>
      </c>
      <c r="Q41" s="51">
        <f>P41/P42</f>
        <v>0</v>
      </c>
      <c r="R41" s="6">
        <f>L41+N41+P41</f>
        <v>637</v>
      </c>
      <c r="S41" s="52">
        <f>R41/R42</f>
        <v>0.12944523470839261</v>
      </c>
    </row>
    <row r="42" spans="1:19" x14ac:dyDescent="0.2">
      <c r="A42" s="11" t="s">
        <v>7</v>
      </c>
      <c r="B42" s="7">
        <f t="shared" ref="B42:I42" si="8">SUM(B39:B41)</f>
        <v>2234</v>
      </c>
      <c r="C42" s="17">
        <f t="shared" si="8"/>
        <v>1</v>
      </c>
      <c r="D42" s="7">
        <f t="shared" si="8"/>
        <v>1823</v>
      </c>
      <c r="E42" s="17">
        <f t="shared" si="8"/>
        <v>1</v>
      </c>
      <c r="F42" s="8">
        <f t="shared" si="8"/>
        <v>50</v>
      </c>
      <c r="G42" s="17">
        <f t="shared" si="8"/>
        <v>1</v>
      </c>
      <c r="H42" s="7">
        <f t="shared" si="8"/>
        <v>4107</v>
      </c>
      <c r="I42" s="18">
        <f t="shared" si="8"/>
        <v>1</v>
      </c>
      <c r="K42" s="11">
        <v>1</v>
      </c>
      <c r="L42" s="7">
        <f t="shared" ref="L42:S42" si="9">SUM(L39:L41)</f>
        <v>2981</v>
      </c>
      <c r="M42" s="53">
        <f t="shared" si="9"/>
        <v>0.99999999999999989</v>
      </c>
      <c r="N42" s="7">
        <f t="shared" si="9"/>
        <v>1909</v>
      </c>
      <c r="O42" s="53">
        <f t="shared" si="9"/>
        <v>1</v>
      </c>
      <c r="P42" s="8">
        <f t="shared" si="9"/>
        <v>31</v>
      </c>
      <c r="Q42" s="53">
        <f t="shared" si="9"/>
        <v>1</v>
      </c>
      <c r="R42" s="7">
        <f t="shared" si="9"/>
        <v>4921</v>
      </c>
      <c r="S42" s="54">
        <f t="shared" si="9"/>
        <v>1</v>
      </c>
    </row>
    <row r="43" spans="1:19" x14ac:dyDescent="0.2">
      <c r="A43" s="28" t="s">
        <v>44</v>
      </c>
      <c r="B43" s="29"/>
      <c r="C43" s="29"/>
      <c r="D43" s="29"/>
      <c r="E43" s="29"/>
      <c r="F43" s="30"/>
      <c r="G43" s="29"/>
      <c r="H43" s="29"/>
      <c r="I43" s="31"/>
      <c r="K43" s="28"/>
      <c r="L43" s="29"/>
      <c r="M43" s="29"/>
      <c r="N43" s="29"/>
      <c r="O43" s="29"/>
      <c r="P43" s="30"/>
      <c r="Q43" s="29"/>
      <c r="R43" s="29"/>
      <c r="S43" s="31"/>
    </row>
    <row r="44" spans="1:19" x14ac:dyDescent="0.2">
      <c r="A44" s="9" t="s">
        <v>25</v>
      </c>
      <c r="B44" s="4">
        <f>(CBM!B44+HST!B44+LASS!B44+PAE!B44+VCAA!B44)</f>
        <v>1578</v>
      </c>
      <c r="C44" s="19">
        <f>B44/B46</f>
        <v>0.70635631154879142</v>
      </c>
      <c r="D44" s="4">
        <f>(CBM!D44+HST!D44+LASS!D44+PAE!D44+VCAA!D44)</f>
        <v>877</v>
      </c>
      <c r="E44" s="19">
        <f>D44/D46</f>
        <v>0.48107515085024682</v>
      </c>
      <c r="F44" s="4">
        <f>(CBM!F44+HST!F44+LASS!F44+PAE!F44+VCAA!F44)</f>
        <v>5</v>
      </c>
      <c r="G44" s="19">
        <f>F44/F46</f>
        <v>0.1</v>
      </c>
      <c r="H44" s="4">
        <f>B44+D44+F44</f>
        <v>2460</v>
      </c>
      <c r="I44" s="14">
        <f>H44/H46</f>
        <v>0.59897735573411248</v>
      </c>
      <c r="K44" s="9">
        <v>0.54357916451779265</v>
      </c>
      <c r="L44" s="4">
        <v>1893</v>
      </c>
      <c r="M44" s="56">
        <f>L44/L46</f>
        <v>0.63502180476350223</v>
      </c>
      <c r="N44" s="5">
        <v>440</v>
      </c>
      <c r="O44" s="56">
        <f>N44/N46</f>
        <v>0.23048716605552647</v>
      </c>
      <c r="P44" s="5">
        <v>2</v>
      </c>
      <c r="Q44" s="56">
        <f>P44/P46</f>
        <v>6.4516129032258063E-2</v>
      </c>
      <c r="R44" s="4">
        <f>L44+N44+P44</f>
        <v>2335</v>
      </c>
      <c r="S44" s="50">
        <f>R44/R46</f>
        <v>0.47449705344442189</v>
      </c>
    </row>
    <row r="45" spans="1:19" x14ac:dyDescent="0.2">
      <c r="A45" s="10" t="s">
        <v>26</v>
      </c>
      <c r="B45" s="4">
        <f>(CBM!B45+HST!B45+LASS!B45+PAE!B45+VCAA!B45)</f>
        <v>656</v>
      </c>
      <c r="C45" s="15">
        <f>B45/B46</f>
        <v>0.29364368845120858</v>
      </c>
      <c r="D45" s="4">
        <f>(CBM!D45+HST!D45+LASS!D45+PAE!D45+VCAA!D45)</f>
        <v>946</v>
      </c>
      <c r="E45" s="15">
        <f>D45/D46</f>
        <v>0.51892484914975312</v>
      </c>
      <c r="F45" s="4">
        <f>(CBM!F45+HST!F45+LASS!F45+PAE!F45+VCAA!F45)</f>
        <v>45</v>
      </c>
      <c r="G45" s="15">
        <f>F45/F46</f>
        <v>0.9</v>
      </c>
      <c r="H45" s="4">
        <f>B45+D45+F45</f>
        <v>1647</v>
      </c>
      <c r="I45" s="16">
        <f>H45/H46</f>
        <v>0.40102264426588752</v>
      </c>
      <c r="K45" s="10">
        <v>0.4564208354822073</v>
      </c>
      <c r="L45" s="6">
        <v>1088</v>
      </c>
      <c r="M45" s="51">
        <f>L45/L46</f>
        <v>0.36497819523649783</v>
      </c>
      <c r="N45" s="6">
        <v>1469</v>
      </c>
      <c r="O45" s="51">
        <f>N45/N46</f>
        <v>0.76951283394447356</v>
      </c>
      <c r="P45" s="1">
        <v>29</v>
      </c>
      <c r="Q45" s="51">
        <f>P45/P46</f>
        <v>0.93548387096774188</v>
      </c>
      <c r="R45" s="4">
        <f>L45+N45+P45</f>
        <v>2586</v>
      </c>
      <c r="S45" s="52">
        <f>R45/R46</f>
        <v>0.52550294655557817</v>
      </c>
    </row>
    <row r="46" spans="1:19" x14ac:dyDescent="0.2">
      <c r="A46" s="11" t="s">
        <v>7</v>
      </c>
      <c r="B46" s="7">
        <f t="shared" ref="B46:G46" si="10">SUM(B44:B45)</f>
        <v>2234</v>
      </c>
      <c r="C46" s="20">
        <f t="shared" si="10"/>
        <v>1</v>
      </c>
      <c r="D46" s="7">
        <f t="shared" si="10"/>
        <v>1823</v>
      </c>
      <c r="E46" s="20">
        <f t="shared" si="10"/>
        <v>1</v>
      </c>
      <c r="F46" s="7">
        <f t="shared" si="10"/>
        <v>50</v>
      </c>
      <c r="G46" s="20">
        <f t="shared" si="10"/>
        <v>1</v>
      </c>
      <c r="H46" s="4">
        <f>B46+D46+F46</f>
        <v>4107</v>
      </c>
      <c r="I46" s="36">
        <f>SUM(I44:I45)</f>
        <v>1</v>
      </c>
      <c r="K46" s="11">
        <v>1</v>
      </c>
      <c r="L46" s="7">
        <f t="shared" ref="L46:Q46" si="11">SUM(L44:L45)</f>
        <v>2981</v>
      </c>
      <c r="M46" s="57">
        <f t="shared" si="11"/>
        <v>1</v>
      </c>
      <c r="N46" s="7">
        <f t="shared" si="11"/>
        <v>1909</v>
      </c>
      <c r="O46" s="57">
        <f t="shared" si="11"/>
        <v>1</v>
      </c>
      <c r="P46" s="7">
        <f t="shared" si="11"/>
        <v>31</v>
      </c>
      <c r="Q46" s="57">
        <f t="shared" si="11"/>
        <v>1</v>
      </c>
      <c r="R46" s="4">
        <f>L46+N46+P46</f>
        <v>4921</v>
      </c>
      <c r="S46" s="58">
        <f>SUM(S44:S45)</f>
        <v>1</v>
      </c>
    </row>
    <row r="47" spans="1:19" ht="12.75" customHeight="1" x14ac:dyDescent="0.2">
      <c r="A47" s="28" t="s">
        <v>43</v>
      </c>
      <c r="B47" s="29"/>
      <c r="C47" s="29"/>
      <c r="D47" s="29"/>
      <c r="E47" s="29"/>
      <c r="F47" s="30"/>
      <c r="G47" s="29"/>
      <c r="H47" s="29"/>
      <c r="I47" s="31"/>
      <c r="K47" s="28"/>
      <c r="L47" s="29"/>
      <c r="M47" s="29"/>
      <c r="N47" s="29"/>
      <c r="O47" s="29"/>
      <c r="P47" s="30"/>
      <c r="Q47" s="29"/>
      <c r="R47" s="29"/>
      <c r="S47" s="31"/>
    </row>
    <row r="48" spans="1:19" ht="12.75" customHeight="1" x14ac:dyDescent="0.2">
      <c r="A48" s="9" t="s">
        <v>35</v>
      </c>
      <c r="B48" s="4">
        <f>(CBM!B48+HST!B48+LASS!B48+PAE!B48+VCAA!B48)</f>
        <v>733</v>
      </c>
      <c r="C48" s="19">
        <f>B48/B50</f>
        <v>0.32811101163831691</v>
      </c>
      <c r="D48" s="4">
        <f>(CBM!D48+HST!D48+LASS!D48+PAE!D48+VCAA!D48)</f>
        <v>858</v>
      </c>
      <c r="E48" s="19">
        <f>D48/D50</f>
        <v>0.47065277015907842</v>
      </c>
      <c r="F48" s="4">
        <f>(CBM!F48+HST!F48+LASS!F48+PAE!F48+VCAA!F48)</f>
        <v>10</v>
      </c>
      <c r="G48" s="19">
        <f>F48/F50</f>
        <v>0.2</v>
      </c>
      <c r="H48" s="4">
        <f>B48+D48+F48</f>
        <v>1601</v>
      </c>
      <c r="I48" s="14">
        <f>H48/H50</f>
        <v>0.38982225468711956</v>
      </c>
      <c r="K48" s="9">
        <v>0.37493553378029915</v>
      </c>
      <c r="L48" s="4">
        <v>691</v>
      </c>
      <c r="M48" s="56">
        <f>L48/L50</f>
        <v>0.23180140892318013</v>
      </c>
      <c r="N48" s="5">
        <v>733</v>
      </c>
      <c r="O48" s="56">
        <f>N48/N50</f>
        <v>0.38397066526977475</v>
      </c>
      <c r="P48" s="5">
        <v>0</v>
      </c>
      <c r="Q48" s="56">
        <f>P48/P50</f>
        <v>0</v>
      </c>
      <c r="R48" s="4">
        <f>L48+N48+P48</f>
        <v>1424</v>
      </c>
      <c r="S48" s="50">
        <f>R48/R50</f>
        <v>0.28937207884576305</v>
      </c>
    </row>
    <row r="49" spans="1:20" ht="12.75" customHeight="1" x14ac:dyDescent="0.2">
      <c r="A49" s="10" t="s">
        <v>36</v>
      </c>
      <c r="B49" s="4">
        <f>(CBM!B49+HST!B49+LASS!B49+PAE!B49+VCAA!B49)</f>
        <v>1501</v>
      </c>
      <c r="C49" s="15">
        <f>B49/B50</f>
        <v>0.67188898836168309</v>
      </c>
      <c r="D49" s="4">
        <f>(CBM!D49+HST!D49+LASS!D49+PAE!D49+VCAA!D49)</f>
        <v>965</v>
      </c>
      <c r="E49" s="15">
        <f>D49/D50</f>
        <v>0.52934722984092153</v>
      </c>
      <c r="F49" s="4">
        <f>(CBM!F49+HST!F49+LASS!F49+PAE!F49+VCAA!F49)</f>
        <v>40</v>
      </c>
      <c r="G49" s="15">
        <f>F49/F50</f>
        <v>0.8</v>
      </c>
      <c r="H49" s="4">
        <f>B49+D49+F49</f>
        <v>2506</v>
      </c>
      <c r="I49" s="16">
        <f>H49/H50</f>
        <v>0.61017774531288049</v>
      </c>
      <c r="K49" s="10">
        <v>0.62506446621970091</v>
      </c>
      <c r="L49" s="6">
        <v>2290</v>
      </c>
      <c r="M49" s="51">
        <f>L49/L50</f>
        <v>0.76819859107681987</v>
      </c>
      <c r="N49" s="6">
        <v>1176</v>
      </c>
      <c r="O49" s="51">
        <f>N49/N50</f>
        <v>0.61602933473022525</v>
      </c>
      <c r="P49" s="1">
        <v>31</v>
      </c>
      <c r="Q49" s="51">
        <f>P49/P50</f>
        <v>1</v>
      </c>
      <c r="R49" s="4">
        <f>L49+N49+P49</f>
        <v>3497</v>
      </c>
      <c r="S49" s="52">
        <f>R49/R50</f>
        <v>0.7106279211542369</v>
      </c>
    </row>
    <row r="50" spans="1:20" x14ac:dyDescent="0.2">
      <c r="A50" s="11" t="s">
        <v>7</v>
      </c>
      <c r="B50" s="7">
        <f t="shared" ref="B50:G50" si="12">SUM(B48:B49)</f>
        <v>2234</v>
      </c>
      <c r="C50" s="20">
        <f t="shared" si="12"/>
        <v>1</v>
      </c>
      <c r="D50" s="7">
        <f t="shared" si="12"/>
        <v>1823</v>
      </c>
      <c r="E50" s="20">
        <f t="shared" si="12"/>
        <v>1</v>
      </c>
      <c r="F50" s="7">
        <f t="shared" si="12"/>
        <v>50</v>
      </c>
      <c r="G50" s="20">
        <f t="shared" si="12"/>
        <v>1</v>
      </c>
      <c r="H50" s="4">
        <f>B50+D50+F50</f>
        <v>4107</v>
      </c>
      <c r="I50" s="18">
        <f>SUM(I48:I49)</f>
        <v>1</v>
      </c>
      <c r="K50" s="11">
        <v>1</v>
      </c>
      <c r="L50" s="7">
        <f t="shared" ref="L50:Q50" si="13">SUM(L48:L49)</f>
        <v>2981</v>
      </c>
      <c r="M50" s="57">
        <f t="shared" si="13"/>
        <v>1</v>
      </c>
      <c r="N50" s="7">
        <f t="shared" si="13"/>
        <v>1909</v>
      </c>
      <c r="O50" s="57">
        <f t="shared" si="13"/>
        <v>1</v>
      </c>
      <c r="P50" s="7">
        <f t="shared" si="13"/>
        <v>31</v>
      </c>
      <c r="Q50" s="57">
        <f t="shared" si="13"/>
        <v>1</v>
      </c>
      <c r="R50" s="4">
        <f>L50+N50+P50</f>
        <v>4921</v>
      </c>
      <c r="S50" s="54">
        <f>SUM(S48:S49)</f>
        <v>1</v>
      </c>
    </row>
    <row r="51" spans="1:20" x14ac:dyDescent="0.2">
      <c r="A51" s="32" t="s">
        <v>28</v>
      </c>
      <c r="B51" s="33"/>
      <c r="C51" s="33"/>
      <c r="D51" s="33"/>
      <c r="E51" s="33"/>
      <c r="F51" s="34"/>
      <c r="G51" s="33"/>
      <c r="H51" s="33"/>
      <c r="I51" s="35"/>
      <c r="K51" s="28"/>
      <c r="L51" s="33"/>
      <c r="M51" s="33"/>
      <c r="N51" s="33"/>
      <c r="O51" s="33"/>
      <c r="P51" s="34"/>
      <c r="Q51" s="33"/>
      <c r="R51" s="33"/>
      <c r="S51" s="35"/>
    </row>
    <row r="52" spans="1:20" x14ac:dyDescent="0.2">
      <c r="A52" s="44" t="s">
        <v>27</v>
      </c>
      <c r="B52" s="102">
        <v>1821.1</v>
      </c>
      <c r="C52" s="103"/>
      <c r="D52" s="104">
        <v>1241.0999999999999</v>
      </c>
      <c r="E52" s="105"/>
      <c r="F52" s="102">
        <v>23.7</v>
      </c>
      <c r="G52" s="103"/>
      <c r="H52" s="104">
        <v>3085.8</v>
      </c>
      <c r="I52" s="106"/>
      <c r="K52" s="59"/>
      <c r="L52" s="107">
        <v>2281.3000000000002</v>
      </c>
      <c r="M52" s="115"/>
      <c r="N52" s="107">
        <v>1093.5</v>
      </c>
      <c r="O52" s="115"/>
      <c r="P52" s="107">
        <v>13.6</v>
      </c>
      <c r="Q52" s="115"/>
      <c r="R52" s="107">
        <v>3388.4</v>
      </c>
      <c r="S52" s="108"/>
      <c r="T52" s="73"/>
    </row>
    <row r="53" spans="1:20" x14ac:dyDescent="0.2">
      <c r="A53" s="28" t="s">
        <v>45</v>
      </c>
      <c r="B53" s="29"/>
      <c r="C53" s="29"/>
      <c r="D53" s="29"/>
      <c r="E53" s="29"/>
      <c r="F53" s="30"/>
      <c r="G53" s="29"/>
      <c r="H53" s="29"/>
      <c r="I53" s="31"/>
      <c r="K53" s="28"/>
      <c r="L53" s="29"/>
      <c r="M53" s="29"/>
      <c r="N53" s="29"/>
      <c r="O53" s="29"/>
      <c r="P53" s="30"/>
      <c r="Q53" s="29"/>
      <c r="R53" s="29"/>
      <c r="S53" s="31"/>
    </row>
    <row r="54" spans="1:20" x14ac:dyDescent="0.2">
      <c r="A54" s="38" t="s">
        <v>46</v>
      </c>
      <c r="B54" s="4">
        <f>(CBM!B54+HST!B54+LASS!B54+PAE!B54+VCAA!B54)</f>
        <v>2187</v>
      </c>
      <c r="C54" s="19">
        <f>B54/B56</f>
        <v>0.97896150402864812</v>
      </c>
      <c r="D54" s="4">
        <f>(CBM!D54+HST!D54+LASS!D54+PAE!D54+VCAA!D54)</f>
        <v>1731</v>
      </c>
      <c r="E54" s="19">
        <f>D54/D56</f>
        <v>0.94953373560065824</v>
      </c>
      <c r="F54" s="4">
        <f>(CBM!F54+HST!F54+LASS!F54+PAE!F54+VCAA!F54)</f>
        <v>50</v>
      </c>
      <c r="G54" s="19">
        <f>F54/F56</f>
        <v>1</v>
      </c>
      <c r="H54" s="4">
        <f>B54+D54+F54</f>
        <v>3968</v>
      </c>
      <c r="I54" s="14">
        <f>H54/H56</f>
        <v>0.96615534453372287</v>
      </c>
      <c r="K54" s="38">
        <v>0.95616297060340383</v>
      </c>
      <c r="L54" s="4">
        <v>2886</v>
      </c>
      <c r="M54" s="56">
        <f>L54/L56</f>
        <v>0.9681314994968131</v>
      </c>
      <c r="N54" s="4">
        <v>1743</v>
      </c>
      <c r="O54" s="56">
        <f>N54/N56</f>
        <v>0.91304347826086951</v>
      </c>
      <c r="P54" s="5">
        <v>31</v>
      </c>
      <c r="Q54" s="56">
        <f>P54/P56</f>
        <v>1</v>
      </c>
      <c r="R54" s="4">
        <f>L54+N54+P54</f>
        <v>4660</v>
      </c>
      <c r="S54" s="50">
        <f>R54/R56</f>
        <v>0.94696199959357852</v>
      </c>
    </row>
    <row r="55" spans="1:20" x14ac:dyDescent="0.2">
      <c r="A55" s="39" t="s">
        <v>47</v>
      </c>
      <c r="B55" s="4">
        <f>(CBM!B55+HST!B55+LASS!B55+PAE!B55+VCAA!B55)</f>
        <v>47</v>
      </c>
      <c r="C55" s="15">
        <f>B55/B56</f>
        <v>2.1038495971351837E-2</v>
      </c>
      <c r="D55" s="4">
        <f>(CBM!D55+HST!D55+LASS!D55+PAE!D55+VCAA!D55)</f>
        <v>92</v>
      </c>
      <c r="E55" s="15">
        <f>D55/D56</f>
        <v>5.0466264399341744E-2</v>
      </c>
      <c r="F55" s="4">
        <f>(CBM!F55+HST!F55+LASS!F55+PAE!F55+VCAA!F55)</f>
        <v>0</v>
      </c>
      <c r="G55" s="15">
        <f>F55/F56</f>
        <v>0</v>
      </c>
      <c r="H55" s="4">
        <f>B55+D55+F55</f>
        <v>139</v>
      </c>
      <c r="I55" s="16">
        <f>H55/H56</f>
        <v>3.3844655466277088E-2</v>
      </c>
      <c r="K55" s="39">
        <v>4.3837029396596186E-2</v>
      </c>
      <c r="L55" s="6">
        <v>95</v>
      </c>
      <c r="M55" s="51">
        <f>L55/L56</f>
        <v>3.1868500503186847E-2</v>
      </c>
      <c r="N55" s="6">
        <v>166</v>
      </c>
      <c r="O55" s="51">
        <f>N55/N56</f>
        <v>8.6956521739130432E-2</v>
      </c>
      <c r="P55" s="1">
        <v>0</v>
      </c>
      <c r="Q55" s="51">
        <f>P55/P56</f>
        <v>0</v>
      </c>
      <c r="R55" s="4">
        <f>L55+N55+P55</f>
        <v>261</v>
      </c>
      <c r="S55" s="52">
        <f>R55/R56</f>
        <v>5.3038000406421461E-2</v>
      </c>
    </row>
    <row r="56" spans="1:20" ht="14.25" customHeight="1" thickBot="1" x14ac:dyDescent="0.25">
      <c r="A56" s="40" t="s">
        <v>7</v>
      </c>
      <c r="B56" s="41">
        <f t="shared" ref="B56:G56" si="14">SUM(B54:B55)</f>
        <v>2234</v>
      </c>
      <c r="C56" s="42">
        <f t="shared" si="14"/>
        <v>1</v>
      </c>
      <c r="D56" s="41">
        <f t="shared" si="14"/>
        <v>1823</v>
      </c>
      <c r="E56" s="42">
        <f t="shared" si="14"/>
        <v>1</v>
      </c>
      <c r="F56" s="41">
        <f t="shared" si="14"/>
        <v>50</v>
      </c>
      <c r="G56" s="42">
        <f t="shared" si="14"/>
        <v>1</v>
      </c>
      <c r="H56" s="41">
        <f>B56+D56+F56</f>
        <v>4107</v>
      </c>
      <c r="I56" s="43">
        <f>SUM(I54:I55)</f>
        <v>1</v>
      </c>
      <c r="K56" s="40">
        <v>1</v>
      </c>
      <c r="L56" s="41">
        <f t="shared" ref="L56:Q56" si="15">SUM(L54:L55)</f>
        <v>2981</v>
      </c>
      <c r="M56" s="60">
        <f t="shared" si="15"/>
        <v>1</v>
      </c>
      <c r="N56" s="41">
        <f t="shared" si="15"/>
        <v>1909</v>
      </c>
      <c r="O56" s="60">
        <f t="shared" si="15"/>
        <v>1</v>
      </c>
      <c r="P56" s="41">
        <f t="shared" si="15"/>
        <v>31</v>
      </c>
      <c r="Q56" s="60">
        <f t="shared" si="15"/>
        <v>1</v>
      </c>
      <c r="R56" s="41">
        <f>L56+N56+P56</f>
        <v>4921</v>
      </c>
      <c r="S56" s="61">
        <f>SUM(S54:S55)</f>
        <v>1</v>
      </c>
    </row>
    <row r="57" spans="1:20" ht="13.5" thickTop="1" x14ac:dyDescent="0.2">
      <c r="A57" s="74"/>
      <c r="B57" s="3"/>
      <c r="C57" s="70"/>
      <c r="D57" s="3"/>
      <c r="E57" s="70"/>
      <c r="F57" s="3"/>
      <c r="G57" s="70"/>
      <c r="H57" s="3"/>
      <c r="I57" s="75"/>
      <c r="P57"/>
    </row>
    <row r="58" spans="1:20" ht="15" customHeight="1" x14ac:dyDescent="0.2">
      <c r="A58" s="76" t="s">
        <v>53</v>
      </c>
      <c r="B58" s="76"/>
      <c r="C58" s="76"/>
      <c r="D58" s="76"/>
      <c r="E58" s="76"/>
      <c r="F58" s="77"/>
      <c r="G58" s="76"/>
      <c r="H58" s="76"/>
      <c r="I58" s="76"/>
      <c r="P58"/>
    </row>
    <row r="59" spans="1:20" ht="39.75" customHeight="1" x14ac:dyDescent="0.2">
      <c r="A59" s="86" t="s">
        <v>54</v>
      </c>
      <c r="B59" s="86"/>
      <c r="C59" s="86"/>
      <c r="D59" s="86"/>
      <c r="E59" s="86"/>
      <c r="F59" s="86"/>
      <c r="G59" s="86"/>
      <c r="H59" s="86"/>
      <c r="I59" s="86"/>
      <c r="P59"/>
    </row>
    <row r="60" spans="1:20" ht="37.5" customHeight="1" x14ac:dyDescent="0.2">
      <c r="A60" s="79" t="s">
        <v>55</v>
      </c>
      <c r="B60" s="79"/>
      <c r="C60" s="79"/>
      <c r="D60" s="79"/>
      <c r="E60" s="79"/>
      <c r="F60" s="79"/>
      <c r="G60" s="79"/>
      <c r="H60" s="79"/>
      <c r="I60" s="79"/>
      <c r="P60"/>
    </row>
    <row r="61" spans="1:20" ht="16.149999999999999" customHeight="1" x14ac:dyDescent="0.2">
      <c r="A61" s="87" t="s">
        <v>30</v>
      </c>
      <c r="B61" s="87"/>
      <c r="C61" s="87"/>
      <c r="D61" s="87"/>
      <c r="E61" s="87"/>
      <c r="F61" s="87"/>
      <c r="G61" s="87"/>
      <c r="H61" s="87"/>
      <c r="I61" s="87"/>
      <c r="P61"/>
    </row>
    <row r="62" spans="1:20" x14ac:dyDescent="0.2">
      <c r="G62" s="99"/>
      <c r="H62" s="80"/>
      <c r="I62" s="80"/>
      <c r="Q62" s="99"/>
      <c r="R62" s="80"/>
      <c r="S62" s="80"/>
    </row>
    <row r="63" spans="1:20" x14ac:dyDescent="0.2">
      <c r="G63" s="80"/>
      <c r="H63" s="80"/>
      <c r="I63" s="80"/>
      <c r="Q63" s="80"/>
      <c r="R63" s="80"/>
      <c r="S63" s="80"/>
    </row>
  </sheetData>
  <mergeCells count="40">
    <mergeCell ref="A59:I59"/>
    <mergeCell ref="A61:I61"/>
    <mergeCell ref="L52:M52"/>
    <mergeCell ref="N52:O52"/>
    <mergeCell ref="P52:Q52"/>
    <mergeCell ref="R52:S52"/>
    <mergeCell ref="L36:M36"/>
    <mergeCell ref="N36:O36"/>
    <mergeCell ref="P36:Q36"/>
    <mergeCell ref="R36:S36"/>
    <mergeCell ref="L37:M37"/>
    <mergeCell ref="N37:O37"/>
    <mergeCell ref="P37:Q37"/>
    <mergeCell ref="R37:S37"/>
    <mergeCell ref="K2:S2"/>
    <mergeCell ref="K3:S3"/>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B52:C52"/>
    <mergeCell ref="D52:E52"/>
    <mergeCell ref="F52:G52"/>
    <mergeCell ref="H52:I52"/>
    <mergeCell ref="Q62:S62"/>
    <mergeCell ref="Q63:S63"/>
    <mergeCell ref="G62:I62"/>
    <mergeCell ref="G63:I63"/>
    <mergeCell ref="A60:I60"/>
  </mergeCells>
  <printOptions horizontalCentered="1"/>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HST</vt:lpstr>
      <vt:lpstr>LASS</vt:lpstr>
      <vt:lpstr>PAE</vt:lpstr>
      <vt:lpstr>VCAA</vt:lpstr>
      <vt:lpstr>Total</vt:lpstr>
      <vt:lpstr>CBM!Print_Area</vt:lpstr>
      <vt:lpstr>HST!Print_Area</vt:lpstr>
      <vt:lpstr>LASS!Print_Area</vt:lpstr>
      <vt:lpstr>PAE!Print_Area</vt:lpstr>
      <vt:lpstr>Total!Print_Area</vt:lpstr>
      <vt:lpstr>VCAA!Print_Area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Dorman, Laura Gransky</cp:lastModifiedBy>
  <cp:lastPrinted>2020-11-11T18:14:26Z</cp:lastPrinted>
  <dcterms:created xsi:type="dcterms:W3CDTF">2004-11-16T17:58:32Z</dcterms:created>
  <dcterms:modified xsi:type="dcterms:W3CDTF">2023-01-31T17:40:04Z</dcterms:modified>
</cp:coreProperties>
</file>