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S:\IR Web Data Book\Students\Student Profile by College\"/>
    </mc:Choice>
  </mc:AlternateContent>
  <xr:revisionPtr revIDLastSave="0" documentId="13_ncr:1_{000882FF-3382-4E01-985E-643AC8688F0A}" xr6:coauthVersionLast="36" xr6:coauthVersionMax="36" xr10:uidLastSave="{00000000-0000-0000-0000-000000000000}"/>
  <bookViews>
    <workbookView xWindow="0" yWindow="2220" windowWidth="11496" windowHeight="6936" xr2:uid="{00000000-000D-0000-FFFF-FFFF00000000}"/>
  </bookViews>
  <sheets>
    <sheet name="CBM" sheetId="6" r:id="rId1"/>
    <sheet name="EHS" sheetId="7" r:id="rId2"/>
    <sheet name="LAS" sheetId="8" r:id="rId3"/>
    <sheet name="PAA" sheetId="11" r:id="rId4"/>
    <sheet name="VCAA" sheetId="10" r:id="rId5"/>
    <sheet name="Total" sheetId="12" r:id="rId6"/>
  </sheets>
  <definedNames>
    <definedName name="_xlnm.Print_Area" localSheetId="0">CBM!$A$2:$I$61</definedName>
    <definedName name="_xlnm.Print_Area" localSheetId="1">EHS!$A$2:$I$61</definedName>
    <definedName name="_xlnm.Print_Area" localSheetId="2">LAS!$A$2:$I$61</definedName>
    <definedName name="_xlnm.Print_Area" localSheetId="3">PAA!$A$2:$I$61</definedName>
    <definedName name="_xlnm.Print_Area" localSheetId="5">Total!$A$2:$I$61</definedName>
    <definedName name="_xlnm.Print_Area" localSheetId="4">VCAA!$A$2:$I$61</definedName>
  </definedNames>
  <calcPr calcId="191029"/>
</workbook>
</file>

<file path=xl/calcChain.xml><?xml version="1.0" encoding="utf-8"?>
<calcChain xmlns="http://schemas.openxmlformats.org/spreadsheetml/2006/main">
  <c r="H55" i="10" l="1"/>
  <c r="H54" i="10"/>
  <c r="H49" i="10"/>
  <c r="H48" i="10"/>
  <c r="H45" i="10"/>
  <c r="H44" i="10"/>
  <c r="H41" i="10"/>
  <c r="H40" i="10"/>
  <c r="H39" i="10"/>
  <c r="H33" i="10"/>
  <c r="H32" i="10"/>
  <c r="H31" i="10"/>
  <c r="H30" i="10"/>
  <c r="H29" i="10"/>
  <c r="H28" i="10"/>
  <c r="H27" i="10"/>
  <c r="H26" i="10"/>
  <c r="H25" i="10"/>
  <c r="H24" i="10"/>
  <c r="H21" i="10"/>
  <c r="H20" i="10"/>
  <c r="H19" i="10"/>
  <c r="H18" i="10"/>
  <c r="H17" i="10"/>
  <c r="H16" i="10"/>
  <c r="H15" i="10"/>
  <c r="H14" i="10"/>
  <c r="H13" i="10"/>
  <c r="H10" i="10"/>
  <c r="H9" i="10"/>
  <c r="H55" i="8"/>
  <c r="H54" i="8"/>
  <c r="H49" i="8"/>
  <c r="H48" i="8"/>
  <c r="H45" i="8"/>
  <c r="H44" i="8"/>
  <c r="H41" i="8"/>
  <c r="H40" i="8"/>
  <c r="H39" i="8"/>
  <c r="H33" i="8"/>
  <c r="H32" i="8"/>
  <c r="H31" i="8"/>
  <c r="H30" i="8"/>
  <c r="H29" i="8"/>
  <c r="H28" i="8"/>
  <c r="H27" i="8"/>
  <c r="H26" i="8"/>
  <c r="H25" i="8"/>
  <c r="H24" i="8"/>
  <c r="H21" i="8"/>
  <c r="H20" i="8"/>
  <c r="H19" i="8"/>
  <c r="H18" i="8"/>
  <c r="H17" i="8"/>
  <c r="H16" i="8"/>
  <c r="H15" i="8"/>
  <c r="H14" i="8"/>
  <c r="H13" i="8"/>
  <c r="H10" i="8"/>
  <c r="H9" i="8"/>
  <c r="H55" i="7"/>
  <c r="H54" i="7"/>
  <c r="H49" i="7"/>
  <c r="H48" i="7"/>
  <c r="H45" i="7"/>
  <c r="H44" i="7"/>
  <c r="H41" i="7"/>
  <c r="H40" i="7"/>
  <c r="H39" i="7"/>
  <c r="H33" i="7"/>
  <c r="H32" i="7"/>
  <c r="H31" i="7"/>
  <c r="H30" i="7"/>
  <c r="H29" i="7"/>
  <c r="H28" i="7"/>
  <c r="H27" i="7"/>
  <c r="H26" i="7"/>
  <c r="H25" i="7"/>
  <c r="H24" i="7"/>
  <c r="H21" i="7"/>
  <c r="H20" i="7"/>
  <c r="H19" i="7"/>
  <c r="H18" i="7"/>
  <c r="H17" i="7"/>
  <c r="H16" i="7"/>
  <c r="H15" i="7"/>
  <c r="H14" i="7"/>
  <c r="H13" i="7"/>
  <c r="H10" i="7"/>
  <c r="H9" i="7"/>
  <c r="B9" i="12" l="1"/>
  <c r="F55" i="12" l="1"/>
  <c r="F54" i="12"/>
  <c r="F49" i="12"/>
  <c r="F48" i="12"/>
  <c r="F45" i="12"/>
  <c r="F44" i="12"/>
  <c r="F41" i="12"/>
  <c r="F40" i="12"/>
  <c r="F39" i="12"/>
  <c r="F33" i="12"/>
  <c r="F32" i="12"/>
  <c r="F31" i="12"/>
  <c r="F30" i="12"/>
  <c r="F29" i="12"/>
  <c r="F28" i="12"/>
  <c r="F27" i="12"/>
  <c r="F26" i="12"/>
  <c r="F25" i="12"/>
  <c r="F24" i="12"/>
  <c r="F21" i="12"/>
  <c r="F20" i="12"/>
  <c r="F19" i="12"/>
  <c r="F18" i="12"/>
  <c r="F17" i="12"/>
  <c r="F16" i="12"/>
  <c r="F15" i="12"/>
  <c r="F14" i="12"/>
  <c r="F13" i="12"/>
  <c r="F10" i="12"/>
  <c r="F9" i="12"/>
  <c r="F56" i="6"/>
  <c r="F50" i="6"/>
  <c r="F46" i="6"/>
  <c r="F42" i="6"/>
  <c r="F34" i="6"/>
  <c r="F22" i="6"/>
  <c r="F11" i="6"/>
  <c r="H55" i="6" l="1"/>
  <c r="H54" i="6"/>
  <c r="H49" i="6"/>
  <c r="H48" i="6"/>
  <c r="H45" i="6"/>
  <c r="H44" i="6"/>
  <c r="H41" i="6"/>
  <c r="H40" i="6"/>
  <c r="H39" i="6"/>
  <c r="H33" i="6"/>
  <c r="H32" i="6"/>
  <c r="H31" i="6"/>
  <c r="H30" i="6"/>
  <c r="H29" i="6"/>
  <c r="H28" i="6"/>
  <c r="H27" i="6"/>
  <c r="H26" i="6"/>
  <c r="H25" i="6"/>
  <c r="H24" i="6"/>
  <c r="H21" i="6"/>
  <c r="H20" i="6"/>
  <c r="H19" i="6"/>
  <c r="H18" i="6"/>
  <c r="H17" i="6"/>
  <c r="H16" i="6"/>
  <c r="H15" i="6"/>
  <c r="H14" i="6"/>
  <c r="H13" i="6"/>
  <c r="H10" i="6"/>
  <c r="H9" i="6"/>
  <c r="P56" i="12" l="1"/>
  <c r="Q55" i="12" s="1"/>
  <c r="N56" i="12"/>
  <c r="L56" i="12"/>
  <c r="M55" i="12" s="1"/>
  <c r="R55" i="12"/>
  <c r="O55" i="12"/>
  <c r="R54" i="12"/>
  <c r="Q54" i="12"/>
  <c r="O54" i="12"/>
  <c r="P50" i="12"/>
  <c r="Q49" i="12" s="1"/>
  <c r="N50" i="12"/>
  <c r="O48" i="12" s="1"/>
  <c r="L50" i="12"/>
  <c r="M49" i="12" s="1"/>
  <c r="R49" i="12"/>
  <c r="R48" i="12"/>
  <c r="P46" i="12"/>
  <c r="Q45" i="12" s="1"/>
  <c r="N46" i="12"/>
  <c r="O44" i="12" s="1"/>
  <c r="L46" i="12"/>
  <c r="M44" i="12" s="1"/>
  <c r="R45" i="12"/>
  <c r="R44" i="12"/>
  <c r="P42" i="12"/>
  <c r="N42" i="12"/>
  <c r="L42" i="12"/>
  <c r="R41" i="12"/>
  <c r="Q41" i="12"/>
  <c r="O41" i="12"/>
  <c r="M41" i="12"/>
  <c r="R40" i="12"/>
  <c r="Q40" i="12"/>
  <c r="O40" i="12"/>
  <c r="M40" i="12"/>
  <c r="R39" i="12"/>
  <c r="Q39" i="12"/>
  <c r="Q42" i="12" s="1"/>
  <c r="O39" i="12"/>
  <c r="O42" i="12" s="1"/>
  <c r="M39" i="12"/>
  <c r="M42" i="12" s="1"/>
  <c r="P34" i="12"/>
  <c r="Q32" i="12" s="1"/>
  <c r="N34" i="12"/>
  <c r="O32" i="12" s="1"/>
  <c r="L34" i="12"/>
  <c r="R33" i="12"/>
  <c r="R32" i="12"/>
  <c r="R31" i="12"/>
  <c r="R30" i="12"/>
  <c r="R29" i="12"/>
  <c r="Q29" i="12"/>
  <c r="O29" i="12"/>
  <c r="R28" i="12"/>
  <c r="R27" i="12"/>
  <c r="R26" i="12"/>
  <c r="R25" i="12"/>
  <c r="Q25" i="12"/>
  <c r="R24" i="12"/>
  <c r="P22" i="12"/>
  <c r="Q18" i="12" s="1"/>
  <c r="N22" i="12"/>
  <c r="O20" i="12" s="1"/>
  <c r="L22" i="12"/>
  <c r="M21" i="12" s="1"/>
  <c r="R21" i="12"/>
  <c r="R20" i="12"/>
  <c r="R19" i="12"/>
  <c r="R18" i="12"/>
  <c r="R17" i="12"/>
  <c r="R16" i="12"/>
  <c r="R15" i="12"/>
  <c r="R14" i="12"/>
  <c r="R13" i="12"/>
  <c r="P11" i="12"/>
  <c r="Q9" i="12" s="1"/>
  <c r="N11" i="12"/>
  <c r="O9" i="12" s="1"/>
  <c r="L11" i="12"/>
  <c r="M9" i="12" s="1"/>
  <c r="R10" i="12"/>
  <c r="Q10" i="12"/>
  <c r="O10" i="12"/>
  <c r="M10" i="12"/>
  <c r="R9" i="12"/>
  <c r="M14" i="12" l="1"/>
  <c r="Q21" i="12"/>
  <c r="O27" i="12"/>
  <c r="Q13" i="12"/>
  <c r="Q19" i="12"/>
  <c r="O24" i="12"/>
  <c r="O31" i="12"/>
  <c r="O33" i="12"/>
  <c r="O45" i="12"/>
  <c r="O46" i="12" s="1"/>
  <c r="O49" i="12"/>
  <c r="O50" i="12" s="1"/>
  <c r="O11" i="12"/>
  <c r="O26" i="12"/>
  <c r="O28" i="12"/>
  <c r="M54" i="12"/>
  <c r="M56" i="12" s="1"/>
  <c r="Q11" i="12"/>
  <c r="Q14" i="12"/>
  <c r="O25" i="12"/>
  <c r="O30" i="12"/>
  <c r="Q44" i="12"/>
  <c r="Q46" i="12" s="1"/>
  <c r="Q48" i="12"/>
  <c r="M16" i="12"/>
  <c r="R46" i="12"/>
  <c r="S44" i="12" s="1"/>
  <c r="Q56" i="12"/>
  <c r="Q16" i="12"/>
  <c r="M19" i="12"/>
  <c r="M48" i="12"/>
  <c r="M50" i="12" s="1"/>
  <c r="Q33" i="12"/>
  <c r="M45" i="12"/>
  <c r="M46" i="12" s="1"/>
  <c r="M15" i="12"/>
  <c r="Q27" i="12"/>
  <c r="M18" i="12"/>
  <c r="R34" i="12"/>
  <c r="S33" i="12" s="1"/>
  <c r="R56" i="12"/>
  <c r="M17" i="12"/>
  <c r="M11" i="12"/>
  <c r="Q17" i="12"/>
  <c r="M20" i="12"/>
  <c r="Q20" i="12"/>
  <c r="Q50" i="12"/>
  <c r="Q15" i="12"/>
  <c r="M13" i="12"/>
  <c r="O21" i="12"/>
  <c r="Q31" i="12"/>
  <c r="O56" i="12"/>
  <c r="M25" i="12"/>
  <c r="M27" i="12"/>
  <c r="M29" i="12"/>
  <c r="M31" i="12"/>
  <c r="M33" i="12"/>
  <c r="R11" i="12"/>
  <c r="S9" i="12" s="1"/>
  <c r="O13" i="12"/>
  <c r="R22" i="12"/>
  <c r="S16" i="12" s="1"/>
  <c r="O14" i="12"/>
  <c r="O15" i="12"/>
  <c r="O16" i="12"/>
  <c r="O17" i="12"/>
  <c r="O18" i="12"/>
  <c r="O19" i="12"/>
  <c r="Q24" i="12"/>
  <c r="Q26" i="12"/>
  <c r="Q28" i="12"/>
  <c r="Q30" i="12"/>
  <c r="R50" i="12"/>
  <c r="S48" i="12" s="1"/>
  <c r="S54" i="12"/>
  <c r="S55" i="12"/>
  <c r="M24" i="12"/>
  <c r="M26" i="12"/>
  <c r="M28" i="12"/>
  <c r="M30" i="12"/>
  <c r="M32" i="12"/>
  <c r="M34" i="12"/>
  <c r="S20" i="12"/>
  <c r="S14" i="12"/>
  <c r="S15" i="12"/>
  <c r="S17" i="12"/>
  <c r="S19" i="12"/>
  <c r="S10" i="12"/>
  <c r="S21" i="12"/>
  <c r="R42" i="12"/>
  <c r="S39" i="12" s="1"/>
  <c r="S18" i="12" l="1"/>
  <c r="O34" i="12"/>
  <c r="S29" i="12"/>
  <c r="S11" i="12"/>
  <c r="S30" i="12"/>
  <c r="S32" i="12"/>
  <c r="S24" i="12"/>
  <c r="S45" i="12"/>
  <c r="S46" i="12" s="1"/>
  <c r="S49" i="12"/>
  <c r="S50" i="12" s="1"/>
  <c r="S31" i="12"/>
  <c r="Q22" i="12"/>
  <c r="S27" i="12"/>
  <c r="S25" i="12"/>
  <c r="S26" i="12"/>
  <c r="S28" i="12"/>
  <c r="S13" i="12"/>
  <c r="S22" i="12" s="1"/>
  <c r="M22" i="12"/>
  <c r="S40" i="12"/>
  <c r="S56" i="12"/>
  <c r="Q34" i="12"/>
  <c r="O22" i="12"/>
  <c r="S41" i="12"/>
  <c r="S42" i="12" l="1"/>
  <c r="S34" i="12"/>
  <c r="D55" i="12"/>
  <c r="D54" i="12"/>
  <c r="D49" i="12"/>
  <c r="D48" i="12"/>
  <c r="D45" i="12"/>
  <c r="D44" i="12"/>
  <c r="D41" i="12"/>
  <c r="D40" i="12"/>
  <c r="D39" i="12"/>
  <c r="D33" i="12"/>
  <c r="D32" i="12"/>
  <c r="D31" i="12"/>
  <c r="D30" i="12"/>
  <c r="D29" i="12"/>
  <c r="D28" i="12"/>
  <c r="D27" i="12"/>
  <c r="D26" i="12"/>
  <c r="D25" i="12"/>
  <c r="D24" i="12"/>
  <c r="D21" i="12"/>
  <c r="D20" i="12"/>
  <c r="D19" i="12"/>
  <c r="D18" i="12"/>
  <c r="D17" i="12"/>
  <c r="D16" i="12"/>
  <c r="D15" i="12"/>
  <c r="D14" i="12"/>
  <c r="D13" i="12"/>
  <c r="D10" i="12"/>
  <c r="D9" i="12"/>
  <c r="B55" i="12"/>
  <c r="B54" i="12"/>
  <c r="B49" i="12"/>
  <c r="B48" i="12"/>
  <c r="B45" i="12"/>
  <c r="B44" i="12"/>
  <c r="B41" i="12"/>
  <c r="B40" i="12"/>
  <c r="B39" i="12"/>
  <c r="B33" i="12"/>
  <c r="B32" i="12"/>
  <c r="B31" i="12"/>
  <c r="B30" i="12"/>
  <c r="B29" i="12"/>
  <c r="B28" i="12"/>
  <c r="B27" i="12"/>
  <c r="B26" i="12"/>
  <c r="B25" i="12"/>
  <c r="B24" i="12"/>
  <c r="B21" i="12"/>
  <c r="B20" i="12"/>
  <c r="B19" i="12"/>
  <c r="B18" i="12"/>
  <c r="B17" i="12"/>
  <c r="B16" i="12"/>
  <c r="B15" i="12"/>
  <c r="B14" i="12"/>
  <c r="B13" i="12"/>
  <c r="B10" i="12"/>
  <c r="H9" i="12" l="1"/>
  <c r="F56" i="12"/>
  <c r="G55" i="12" s="1"/>
  <c r="D56" i="12"/>
  <c r="E54" i="12" s="1"/>
  <c r="B56" i="12"/>
  <c r="C54" i="12" s="1"/>
  <c r="H55" i="12"/>
  <c r="H54" i="12"/>
  <c r="F50" i="12"/>
  <c r="G49" i="12" s="1"/>
  <c r="D50" i="12"/>
  <c r="E48" i="12" s="1"/>
  <c r="B50" i="12"/>
  <c r="C49" i="12" s="1"/>
  <c r="H49" i="12"/>
  <c r="H48" i="12"/>
  <c r="F46" i="12"/>
  <c r="G45" i="12" s="1"/>
  <c r="D46" i="12"/>
  <c r="E45" i="12" s="1"/>
  <c r="B46" i="12"/>
  <c r="C45" i="12" s="1"/>
  <c r="H45" i="12"/>
  <c r="H44" i="12"/>
  <c r="F42" i="12"/>
  <c r="G41" i="12" s="1"/>
  <c r="D42" i="12"/>
  <c r="E40" i="12" s="1"/>
  <c r="B42" i="12"/>
  <c r="C41" i="12" s="1"/>
  <c r="H41" i="12"/>
  <c r="H40" i="12"/>
  <c r="H39" i="12"/>
  <c r="F34" i="12"/>
  <c r="G33" i="12" s="1"/>
  <c r="D34" i="12"/>
  <c r="E32" i="12" s="1"/>
  <c r="B34" i="12"/>
  <c r="C33" i="12" s="1"/>
  <c r="H33" i="12"/>
  <c r="H32" i="12"/>
  <c r="H31" i="12"/>
  <c r="H30" i="12"/>
  <c r="H29" i="12"/>
  <c r="H28" i="12"/>
  <c r="H27" i="12"/>
  <c r="H26" i="12"/>
  <c r="H25" i="12"/>
  <c r="H24" i="12"/>
  <c r="F22" i="12"/>
  <c r="G21" i="12" s="1"/>
  <c r="D22" i="12"/>
  <c r="E20" i="12" s="1"/>
  <c r="B22" i="12"/>
  <c r="C21" i="12" s="1"/>
  <c r="H21" i="12"/>
  <c r="H20" i="12"/>
  <c r="H19" i="12"/>
  <c r="H18" i="12"/>
  <c r="H17" i="12"/>
  <c r="H16" i="12"/>
  <c r="H15" i="12"/>
  <c r="H14" i="12"/>
  <c r="H13" i="12"/>
  <c r="F11" i="12"/>
  <c r="G10" i="12" s="1"/>
  <c r="D11" i="12"/>
  <c r="E10" i="12" s="1"/>
  <c r="H10" i="12"/>
  <c r="F56" i="11"/>
  <c r="G55" i="11" s="1"/>
  <c r="D56" i="11"/>
  <c r="E55" i="11" s="1"/>
  <c r="B56" i="11"/>
  <c r="C55" i="11" s="1"/>
  <c r="H55" i="11"/>
  <c r="H54" i="11"/>
  <c r="F50" i="11"/>
  <c r="G49" i="11" s="1"/>
  <c r="D50" i="11"/>
  <c r="E49" i="11" s="1"/>
  <c r="B50" i="11"/>
  <c r="C49" i="11" s="1"/>
  <c r="H49" i="11"/>
  <c r="H48" i="11"/>
  <c r="F46" i="11"/>
  <c r="G45" i="11" s="1"/>
  <c r="D46" i="11"/>
  <c r="E45" i="11" s="1"/>
  <c r="B46" i="11"/>
  <c r="H45" i="11"/>
  <c r="H44" i="11"/>
  <c r="F42" i="11"/>
  <c r="G41" i="11" s="1"/>
  <c r="D42" i="11"/>
  <c r="E40" i="11" s="1"/>
  <c r="B42" i="11"/>
  <c r="C40" i="11" s="1"/>
  <c r="H41" i="11"/>
  <c r="H40" i="11"/>
  <c r="H39" i="11"/>
  <c r="F34" i="11"/>
  <c r="G33" i="11" s="1"/>
  <c r="D34" i="11"/>
  <c r="E32" i="11" s="1"/>
  <c r="B34" i="11"/>
  <c r="C33" i="11" s="1"/>
  <c r="H33" i="11"/>
  <c r="H32" i="11"/>
  <c r="H31" i="11"/>
  <c r="H30" i="11"/>
  <c r="H29" i="11"/>
  <c r="H28" i="11"/>
  <c r="H27" i="11"/>
  <c r="H26" i="11"/>
  <c r="H25" i="11"/>
  <c r="H24" i="11"/>
  <c r="F22" i="11"/>
  <c r="D22" i="11"/>
  <c r="E21" i="11" s="1"/>
  <c r="B22" i="11"/>
  <c r="C20" i="11" s="1"/>
  <c r="H21" i="11"/>
  <c r="H20" i="11"/>
  <c r="H19" i="11"/>
  <c r="H18" i="11"/>
  <c r="H17" i="11"/>
  <c r="H16" i="11"/>
  <c r="H15" i="11"/>
  <c r="H14" i="11"/>
  <c r="H13" i="11"/>
  <c r="F11" i="11"/>
  <c r="G10" i="11" s="1"/>
  <c r="D11" i="11"/>
  <c r="E9" i="11" s="1"/>
  <c r="B11" i="11"/>
  <c r="C9" i="11" s="1"/>
  <c r="H10" i="11"/>
  <c r="H9" i="11"/>
  <c r="F56" i="10"/>
  <c r="G55" i="10" s="1"/>
  <c r="D56" i="10"/>
  <c r="E54" i="10" s="1"/>
  <c r="B56" i="10"/>
  <c r="H56" i="10" s="1"/>
  <c r="F50" i="10"/>
  <c r="G49" i="10" s="1"/>
  <c r="D50" i="10"/>
  <c r="E48" i="10" s="1"/>
  <c r="B50" i="10"/>
  <c r="F46" i="10"/>
  <c r="G45" i="10" s="1"/>
  <c r="D46" i="10"/>
  <c r="E44" i="10" s="1"/>
  <c r="B46" i="10"/>
  <c r="F42" i="10"/>
  <c r="G41" i="10" s="1"/>
  <c r="D42" i="10"/>
  <c r="E40" i="10" s="1"/>
  <c r="B42" i="10"/>
  <c r="G40" i="10"/>
  <c r="F34" i="10"/>
  <c r="G27" i="10" s="1"/>
  <c r="D34" i="10"/>
  <c r="E33" i="10" s="1"/>
  <c r="B34" i="10"/>
  <c r="F22" i="10"/>
  <c r="G14" i="10" s="1"/>
  <c r="D22" i="10"/>
  <c r="E21" i="10" s="1"/>
  <c r="B22" i="10"/>
  <c r="F11" i="10"/>
  <c r="G10" i="10" s="1"/>
  <c r="D11" i="10"/>
  <c r="E9" i="10" s="1"/>
  <c r="B11" i="10"/>
  <c r="F56" i="8"/>
  <c r="G55" i="8" s="1"/>
  <c r="D56" i="8"/>
  <c r="B56" i="8"/>
  <c r="C55" i="8" s="1"/>
  <c r="F50" i="8"/>
  <c r="G49" i="8" s="1"/>
  <c r="D50" i="8"/>
  <c r="B50" i="8"/>
  <c r="C49" i="8" s="1"/>
  <c r="F46" i="8"/>
  <c r="G45" i="8" s="1"/>
  <c r="D46" i="8"/>
  <c r="B46" i="8"/>
  <c r="C45" i="8" s="1"/>
  <c r="F42" i="8"/>
  <c r="G41" i="8" s="1"/>
  <c r="D42" i="8"/>
  <c r="B42" i="8"/>
  <c r="C41" i="8" s="1"/>
  <c r="F34" i="8"/>
  <c r="G33" i="8" s="1"/>
  <c r="D34" i="8"/>
  <c r="B34" i="8"/>
  <c r="C33" i="8" s="1"/>
  <c r="F22" i="8"/>
  <c r="G19" i="8" s="1"/>
  <c r="D22" i="8"/>
  <c r="B22" i="8"/>
  <c r="C18" i="8" s="1"/>
  <c r="F11" i="8"/>
  <c r="G10" i="8" s="1"/>
  <c r="D11" i="8"/>
  <c r="B11" i="8"/>
  <c r="C10" i="8" s="1"/>
  <c r="F56" i="7"/>
  <c r="G54" i="7" s="1"/>
  <c r="D56" i="7"/>
  <c r="B56" i="7"/>
  <c r="C55" i="7" s="1"/>
  <c r="F50" i="7"/>
  <c r="G49" i="7" s="1"/>
  <c r="D50" i="7"/>
  <c r="B50" i="7"/>
  <c r="C49" i="7" s="1"/>
  <c r="F46" i="7"/>
  <c r="G45" i="7" s="1"/>
  <c r="D46" i="7"/>
  <c r="B46" i="7"/>
  <c r="F42" i="7"/>
  <c r="G41" i="7" s="1"/>
  <c r="D42" i="7"/>
  <c r="B42" i="7"/>
  <c r="C41" i="7" s="1"/>
  <c r="F34" i="7"/>
  <c r="G33" i="7" s="1"/>
  <c r="D34" i="7"/>
  <c r="B34" i="7"/>
  <c r="C26" i="7" s="1"/>
  <c r="F22" i="7"/>
  <c r="G21" i="7" s="1"/>
  <c r="D22" i="7"/>
  <c r="B22" i="7"/>
  <c r="C21" i="7" s="1"/>
  <c r="F11" i="7"/>
  <c r="G10" i="7" s="1"/>
  <c r="D11" i="7"/>
  <c r="B11" i="7"/>
  <c r="C10" i="7" s="1"/>
  <c r="C10" i="10" l="1"/>
  <c r="H11" i="10"/>
  <c r="I9" i="10" s="1"/>
  <c r="C49" i="10"/>
  <c r="H50" i="10"/>
  <c r="I48" i="10" s="1"/>
  <c r="C20" i="10"/>
  <c r="H22" i="10"/>
  <c r="I13" i="10" s="1"/>
  <c r="C45" i="10"/>
  <c r="H46" i="10"/>
  <c r="I44" i="10" s="1"/>
  <c r="C33" i="10"/>
  <c r="H34" i="10"/>
  <c r="I24" i="10" s="1"/>
  <c r="C41" i="10"/>
  <c r="H42" i="10"/>
  <c r="I40" i="10" s="1"/>
  <c r="E54" i="8"/>
  <c r="H56" i="8"/>
  <c r="E48" i="8"/>
  <c r="H50" i="8"/>
  <c r="I48" i="8" s="1"/>
  <c r="E44" i="8"/>
  <c r="H46" i="8"/>
  <c r="I44" i="8" s="1"/>
  <c r="E40" i="8"/>
  <c r="H42" i="8"/>
  <c r="I40" i="8" s="1"/>
  <c r="E33" i="8"/>
  <c r="H34" i="8"/>
  <c r="I31" i="8" s="1"/>
  <c r="E21" i="8"/>
  <c r="H22" i="8"/>
  <c r="I21" i="8" s="1"/>
  <c r="E9" i="8"/>
  <c r="H11" i="8"/>
  <c r="I9" i="8" s="1"/>
  <c r="E55" i="7"/>
  <c r="H56" i="7"/>
  <c r="I55" i="7" s="1"/>
  <c r="E48" i="7"/>
  <c r="H50" i="7"/>
  <c r="I49" i="7" s="1"/>
  <c r="E44" i="7"/>
  <c r="H46" i="7"/>
  <c r="I45" i="7" s="1"/>
  <c r="E41" i="7"/>
  <c r="H42" i="7"/>
  <c r="I41" i="7" s="1"/>
  <c r="E32" i="7"/>
  <c r="H34" i="7"/>
  <c r="I27" i="7" s="1"/>
  <c r="E20" i="7"/>
  <c r="H22" i="7"/>
  <c r="I15" i="7" s="1"/>
  <c r="E10" i="7"/>
  <c r="H11" i="7"/>
  <c r="I10" i="7" s="1"/>
  <c r="G44" i="8"/>
  <c r="G46" i="8" s="1"/>
  <c r="G55" i="7"/>
  <c r="G48" i="8"/>
  <c r="G50" i="8" s="1"/>
  <c r="G44" i="10"/>
  <c r="G46" i="10" s="1"/>
  <c r="G28" i="7"/>
  <c r="G26" i="10"/>
  <c r="G30" i="10"/>
  <c r="G31" i="10"/>
  <c r="G30" i="7"/>
  <c r="G28" i="10"/>
  <c r="G26" i="7"/>
  <c r="G24" i="10"/>
  <c r="G32" i="10"/>
  <c r="G32" i="7"/>
  <c r="G25" i="10"/>
  <c r="G29" i="10"/>
  <c r="G33" i="10"/>
  <c r="G17" i="10"/>
  <c r="G18" i="7"/>
  <c r="G18" i="10"/>
  <c r="G20" i="7"/>
  <c r="G20" i="10"/>
  <c r="G16" i="10"/>
  <c r="G16" i="7"/>
  <c r="G19" i="10"/>
  <c r="G15" i="10"/>
  <c r="G9" i="7"/>
  <c r="G11" i="7" s="1"/>
  <c r="G44" i="11"/>
  <c r="G46" i="11" s="1"/>
  <c r="C41" i="11"/>
  <c r="C10" i="11"/>
  <c r="C11" i="11" s="1"/>
  <c r="C39" i="7"/>
  <c r="E41" i="11"/>
  <c r="G54" i="12"/>
  <c r="G56" i="12" s="1"/>
  <c r="E54" i="11"/>
  <c r="E56" i="11" s="1"/>
  <c r="G48" i="11"/>
  <c r="G50" i="11" s="1"/>
  <c r="G44" i="12"/>
  <c r="G46" i="12" s="1"/>
  <c r="E44" i="11"/>
  <c r="E46" i="11" s="1"/>
  <c r="G40" i="11"/>
  <c r="G9" i="11"/>
  <c r="G11" i="11" s="1"/>
  <c r="C13" i="10"/>
  <c r="C15" i="10"/>
  <c r="C14" i="10"/>
  <c r="C21" i="10"/>
  <c r="C18" i="10"/>
  <c r="E39" i="8"/>
  <c r="E17" i="8"/>
  <c r="C13" i="8"/>
  <c r="C21" i="8"/>
  <c r="C16" i="8"/>
  <c r="E49" i="12"/>
  <c r="E50" i="12" s="1"/>
  <c r="C55" i="12"/>
  <c r="C56" i="12" s="1"/>
  <c r="G39" i="12"/>
  <c r="G40" i="12"/>
  <c r="G48" i="12"/>
  <c r="G50" i="12" s="1"/>
  <c r="G9" i="12"/>
  <c r="G11" i="12" s="1"/>
  <c r="C40" i="12"/>
  <c r="E55" i="12"/>
  <c r="E56" i="12" s="1"/>
  <c r="C54" i="10"/>
  <c r="C55" i="10"/>
  <c r="E49" i="10"/>
  <c r="E50" i="10" s="1"/>
  <c r="C44" i="10"/>
  <c r="C19" i="10"/>
  <c r="G54" i="11"/>
  <c r="G56" i="11" s="1"/>
  <c r="C54" i="11"/>
  <c r="C56" i="11" s="1"/>
  <c r="E48" i="11"/>
  <c r="E50" i="11" s="1"/>
  <c r="C48" i="11"/>
  <c r="C50" i="11" s="1"/>
  <c r="H46" i="11"/>
  <c r="I45" i="11" s="1"/>
  <c r="E39" i="11"/>
  <c r="E41" i="12"/>
  <c r="E39" i="12"/>
  <c r="C39" i="11"/>
  <c r="E10" i="11"/>
  <c r="E11" i="11" s="1"/>
  <c r="C48" i="8"/>
  <c r="C50" i="8" s="1"/>
  <c r="C48" i="12"/>
  <c r="C50" i="12" s="1"/>
  <c r="C40" i="8"/>
  <c r="C26" i="8"/>
  <c r="C27" i="8"/>
  <c r="C24" i="8"/>
  <c r="C29" i="8"/>
  <c r="C25" i="8"/>
  <c r="E14" i="8"/>
  <c r="E18" i="8"/>
  <c r="E19" i="8"/>
  <c r="E16" i="8"/>
  <c r="E20" i="8"/>
  <c r="E15" i="8"/>
  <c r="E13" i="8"/>
  <c r="C19" i="8"/>
  <c r="C17" i="8"/>
  <c r="C14" i="8"/>
  <c r="C20" i="8"/>
  <c r="C15" i="8"/>
  <c r="E9" i="12"/>
  <c r="E11" i="12" s="1"/>
  <c r="E54" i="7"/>
  <c r="C44" i="12"/>
  <c r="C46" i="12" s="1"/>
  <c r="C39" i="12"/>
  <c r="E13" i="7"/>
  <c r="E15" i="7"/>
  <c r="G29" i="8"/>
  <c r="C44" i="11"/>
  <c r="E44" i="12"/>
  <c r="E46" i="12" s="1"/>
  <c r="G39" i="7"/>
  <c r="G14" i="8"/>
  <c r="G18" i="8"/>
  <c r="G20" i="8"/>
  <c r="G44" i="7"/>
  <c r="C48" i="7"/>
  <c r="C50" i="7" s="1"/>
  <c r="G24" i="8"/>
  <c r="C9" i="7"/>
  <c r="C11" i="7" s="1"/>
  <c r="C40" i="7"/>
  <c r="G48" i="7"/>
  <c r="G50" i="7" s="1"/>
  <c r="C54" i="7"/>
  <c r="C56" i="7" s="1"/>
  <c r="G27" i="8"/>
  <c r="G13" i="10"/>
  <c r="C16" i="10"/>
  <c r="G21" i="10"/>
  <c r="G39" i="11"/>
  <c r="H42" i="12"/>
  <c r="I41" i="12" s="1"/>
  <c r="G26" i="8"/>
  <c r="G16" i="8"/>
  <c r="G40" i="7"/>
  <c r="G21" i="8"/>
  <c r="G9" i="10"/>
  <c r="G11" i="10" s="1"/>
  <c r="H42" i="11"/>
  <c r="I41" i="11" s="1"/>
  <c r="C45" i="11"/>
  <c r="G13" i="8"/>
  <c r="G17" i="8"/>
  <c r="G25" i="8"/>
  <c r="G14" i="7"/>
  <c r="G24" i="7"/>
  <c r="G54" i="8"/>
  <c r="G56" i="8" s="1"/>
  <c r="C17" i="10"/>
  <c r="C48" i="10"/>
  <c r="E45" i="7"/>
  <c r="E49" i="7"/>
  <c r="G9" i="8"/>
  <c r="G11" i="8" s="1"/>
  <c r="G15" i="8"/>
  <c r="G28" i="8"/>
  <c r="E39" i="10"/>
  <c r="G48" i="10"/>
  <c r="G50" i="10" s="1"/>
  <c r="G54" i="10"/>
  <c r="G56" i="10" s="1"/>
  <c r="G26" i="11"/>
  <c r="G30" i="11"/>
  <c r="G24" i="11"/>
  <c r="G28" i="11"/>
  <c r="G32" i="11"/>
  <c r="C14" i="11"/>
  <c r="C18" i="11"/>
  <c r="C16" i="11"/>
  <c r="H11" i="11"/>
  <c r="I10" i="11" s="1"/>
  <c r="E55" i="10"/>
  <c r="E56" i="10" s="1"/>
  <c r="C26" i="10"/>
  <c r="C24" i="10"/>
  <c r="C30" i="10"/>
  <c r="C28" i="10"/>
  <c r="C32" i="10"/>
  <c r="C25" i="10"/>
  <c r="C27" i="10"/>
  <c r="C29" i="10"/>
  <c r="C31" i="10"/>
  <c r="E55" i="8"/>
  <c r="E56" i="8" s="1"/>
  <c r="E30" i="8"/>
  <c r="E31" i="8"/>
  <c r="E32" i="8"/>
  <c r="C28" i="8"/>
  <c r="E10" i="8"/>
  <c r="E11" i="8" s="1"/>
  <c r="C44" i="7"/>
  <c r="C24" i="7"/>
  <c r="E45" i="10"/>
  <c r="E46" i="10" s="1"/>
  <c r="E41" i="10"/>
  <c r="C40" i="10"/>
  <c r="E24" i="10"/>
  <c r="E25" i="10"/>
  <c r="E26" i="10"/>
  <c r="E27" i="10"/>
  <c r="E28" i="10"/>
  <c r="E29" i="10"/>
  <c r="E30" i="10"/>
  <c r="E31" i="10"/>
  <c r="E32" i="10"/>
  <c r="E13" i="10"/>
  <c r="E14" i="10"/>
  <c r="E15" i="10"/>
  <c r="E16" i="10"/>
  <c r="E17" i="10"/>
  <c r="E18" i="10"/>
  <c r="E19" i="10"/>
  <c r="E20" i="10"/>
  <c r="E10" i="10"/>
  <c r="E11" i="10" s="1"/>
  <c r="C9" i="10"/>
  <c r="C11" i="10" s="1"/>
  <c r="H50" i="11"/>
  <c r="I48" i="11" s="1"/>
  <c r="E25" i="11"/>
  <c r="E27" i="11"/>
  <c r="E29" i="11"/>
  <c r="E31" i="11"/>
  <c r="E33" i="11"/>
  <c r="C26" i="11"/>
  <c r="C30" i="11"/>
  <c r="C24" i="11"/>
  <c r="C28" i="11"/>
  <c r="C32" i="11"/>
  <c r="E13" i="11"/>
  <c r="E15" i="11"/>
  <c r="E17" i="11"/>
  <c r="E19" i="11"/>
  <c r="E49" i="8"/>
  <c r="E45" i="8"/>
  <c r="E46" i="8" s="1"/>
  <c r="C44" i="8"/>
  <c r="C46" i="8" s="1"/>
  <c r="E41" i="8"/>
  <c r="E24" i="8"/>
  <c r="E25" i="8"/>
  <c r="E26" i="8"/>
  <c r="E27" i="8"/>
  <c r="E28" i="8"/>
  <c r="E29" i="8"/>
  <c r="C30" i="8"/>
  <c r="C32" i="8"/>
  <c r="C31" i="8"/>
  <c r="C9" i="8"/>
  <c r="C11" i="8" s="1"/>
  <c r="C45" i="7"/>
  <c r="E39" i="7"/>
  <c r="E40" i="7"/>
  <c r="E25" i="7"/>
  <c r="E24" i="7"/>
  <c r="E27" i="7"/>
  <c r="E29" i="7"/>
  <c r="E31" i="7"/>
  <c r="E33" i="7"/>
  <c r="C30" i="7"/>
  <c r="C28" i="7"/>
  <c r="C32" i="7"/>
  <c r="E17" i="7"/>
  <c r="E19" i="7"/>
  <c r="E21" i="7"/>
  <c r="C14" i="7"/>
  <c r="C18" i="7"/>
  <c r="C16" i="7"/>
  <c r="C20" i="7"/>
  <c r="E9" i="7"/>
  <c r="E11" i="7" s="1"/>
  <c r="H56" i="11"/>
  <c r="I55" i="11" s="1"/>
  <c r="C54" i="8"/>
  <c r="C56" i="8" s="1"/>
  <c r="E25" i="12"/>
  <c r="E29" i="12"/>
  <c r="E27" i="12"/>
  <c r="E31" i="12"/>
  <c r="C24" i="12"/>
  <c r="C26" i="12"/>
  <c r="C28" i="12"/>
  <c r="C30" i="12"/>
  <c r="C32" i="12"/>
  <c r="E13" i="12"/>
  <c r="E17" i="12"/>
  <c r="E15" i="12"/>
  <c r="E19" i="12"/>
  <c r="C14" i="12"/>
  <c r="C16" i="12"/>
  <c r="C18" i="12"/>
  <c r="C20" i="12"/>
  <c r="G26" i="12"/>
  <c r="G40" i="8"/>
  <c r="G30" i="8"/>
  <c r="G31" i="8"/>
  <c r="G32" i="8"/>
  <c r="G30" i="12"/>
  <c r="G56" i="7"/>
  <c r="G46" i="7"/>
  <c r="G24" i="12"/>
  <c r="G28" i="12"/>
  <c r="G32" i="12"/>
  <c r="G16" i="12"/>
  <c r="G14" i="12"/>
  <c r="G18" i="12"/>
  <c r="G20" i="12"/>
  <c r="H56" i="12"/>
  <c r="I55" i="12" s="1"/>
  <c r="H50" i="12"/>
  <c r="I49" i="12" s="1"/>
  <c r="H46" i="12"/>
  <c r="I44" i="12" s="1"/>
  <c r="E33" i="12"/>
  <c r="E21" i="12"/>
  <c r="H22" i="12"/>
  <c r="I13" i="12" s="1"/>
  <c r="H34" i="12"/>
  <c r="C13" i="12"/>
  <c r="G13" i="12"/>
  <c r="E14" i="12"/>
  <c r="C15" i="12"/>
  <c r="G15" i="12"/>
  <c r="E16" i="12"/>
  <c r="C17" i="12"/>
  <c r="G17" i="12"/>
  <c r="E18" i="12"/>
  <c r="C19" i="12"/>
  <c r="G19" i="12"/>
  <c r="E24" i="12"/>
  <c r="C25" i="12"/>
  <c r="G25" i="12"/>
  <c r="E26" i="12"/>
  <c r="C27" i="12"/>
  <c r="G27" i="12"/>
  <c r="E28" i="12"/>
  <c r="C29" i="12"/>
  <c r="G29" i="12"/>
  <c r="E30" i="12"/>
  <c r="C31" i="12"/>
  <c r="G31" i="12"/>
  <c r="C21" i="11"/>
  <c r="C19" i="11"/>
  <c r="C17" i="11"/>
  <c r="C15" i="11"/>
  <c r="C13" i="11"/>
  <c r="G21" i="11"/>
  <c r="G19" i="11"/>
  <c r="G17" i="11"/>
  <c r="G15" i="11"/>
  <c r="G13" i="11"/>
  <c r="H22" i="11"/>
  <c r="I15" i="11" s="1"/>
  <c r="G14" i="11"/>
  <c r="G16" i="11"/>
  <c r="G18" i="11"/>
  <c r="G20" i="11"/>
  <c r="E20" i="11"/>
  <c r="E18" i="11"/>
  <c r="E16" i="11"/>
  <c r="E14" i="11"/>
  <c r="H34" i="11"/>
  <c r="I27" i="11" s="1"/>
  <c r="E24" i="11"/>
  <c r="C25" i="11"/>
  <c r="G25" i="11"/>
  <c r="E26" i="11"/>
  <c r="C27" i="11"/>
  <c r="G27" i="11"/>
  <c r="E28" i="11"/>
  <c r="C29" i="11"/>
  <c r="G29" i="11"/>
  <c r="E30" i="11"/>
  <c r="C31" i="11"/>
  <c r="G31" i="11"/>
  <c r="I54" i="10"/>
  <c r="C39" i="10"/>
  <c r="G39" i="10"/>
  <c r="G42" i="10" s="1"/>
  <c r="I54" i="8"/>
  <c r="C39" i="8"/>
  <c r="G39" i="8"/>
  <c r="C13" i="7"/>
  <c r="G13" i="7"/>
  <c r="E14" i="7"/>
  <c r="C15" i="7"/>
  <c r="G15" i="7"/>
  <c r="E16" i="7"/>
  <c r="C17" i="7"/>
  <c r="G17" i="7"/>
  <c r="E18" i="7"/>
  <c r="C19" i="7"/>
  <c r="G19" i="7"/>
  <c r="C25" i="7"/>
  <c r="G25" i="7"/>
  <c r="E26" i="7"/>
  <c r="C27" i="7"/>
  <c r="G27" i="7"/>
  <c r="E28" i="7"/>
  <c r="C29" i="7"/>
  <c r="G29" i="7"/>
  <c r="E30" i="7"/>
  <c r="C31" i="7"/>
  <c r="G31" i="7"/>
  <c r="C33" i="7"/>
  <c r="D56" i="6"/>
  <c r="E54" i="6" s="1"/>
  <c r="B56" i="6"/>
  <c r="C50" i="10" l="1"/>
  <c r="E50" i="8"/>
  <c r="E56" i="7"/>
  <c r="C46" i="10"/>
  <c r="E50" i="7"/>
  <c r="E46" i="7"/>
  <c r="G42" i="8"/>
  <c r="G42" i="7"/>
  <c r="G34" i="10"/>
  <c r="G34" i="8"/>
  <c r="G22" i="8"/>
  <c r="G22" i="10"/>
  <c r="G42" i="11"/>
  <c r="C46" i="11"/>
  <c r="C42" i="7"/>
  <c r="I44" i="11"/>
  <c r="I46" i="11" s="1"/>
  <c r="E42" i="11"/>
  <c r="C42" i="11"/>
  <c r="C42" i="8"/>
  <c r="I44" i="7"/>
  <c r="I46" i="7" s="1"/>
  <c r="C46" i="7"/>
  <c r="C42" i="12"/>
  <c r="G42" i="12"/>
  <c r="I54" i="11"/>
  <c r="I56" i="11" s="1"/>
  <c r="C56" i="10"/>
  <c r="C42" i="10"/>
  <c r="C22" i="10"/>
  <c r="I15" i="10"/>
  <c r="I17" i="10"/>
  <c r="E42" i="8"/>
  <c r="E22" i="8"/>
  <c r="C22" i="8"/>
  <c r="E42" i="7"/>
  <c r="H56" i="6"/>
  <c r="I55" i="6" s="1"/>
  <c r="E42" i="12"/>
  <c r="E42" i="10"/>
  <c r="I9" i="11"/>
  <c r="I11" i="11" s="1"/>
  <c r="I40" i="12"/>
  <c r="I25" i="8"/>
  <c r="I29" i="8"/>
  <c r="I18" i="8"/>
  <c r="I39" i="12"/>
  <c r="I48" i="7"/>
  <c r="I50" i="7" s="1"/>
  <c r="I33" i="7"/>
  <c r="I32" i="7"/>
  <c r="I25" i="7"/>
  <c r="I29" i="7"/>
  <c r="I16" i="7"/>
  <c r="I19" i="10"/>
  <c r="I15" i="8"/>
  <c r="I21" i="10"/>
  <c r="I32" i="8"/>
  <c r="I18" i="10"/>
  <c r="I40" i="11"/>
  <c r="I40" i="7"/>
  <c r="I39" i="11"/>
  <c r="I45" i="12"/>
  <c r="I46" i="12" s="1"/>
  <c r="I39" i="7"/>
  <c r="I24" i="8"/>
  <c r="I14" i="10"/>
  <c r="I20" i="10"/>
  <c r="I28" i="8"/>
  <c r="I16" i="10"/>
  <c r="C34" i="10"/>
  <c r="G34" i="11"/>
  <c r="G22" i="11"/>
  <c r="I21" i="11"/>
  <c r="I19" i="11"/>
  <c r="I17" i="11"/>
  <c r="I29" i="10"/>
  <c r="I25" i="10"/>
  <c r="I33" i="10"/>
  <c r="I30" i="10"/>
  <c r="I30" i="8"/>
  <c r="I26" i="8"/>
  <c r="I27" i="8"/>
  <c r="I33" i="8"/>
  <c r="I14" i="8"/>
  <c r="I19" i="8"/>
  <c r="I20" i="8"/>
  <c r="I16" i="8"/>
  <c r="I13" i="8"/>
  <c r="I17" i="8"/>
  <c r="I54" i="7"/>
  <c r="I56" i="7" s="1"/>
  <c r="I24" i="7"/>
  <c r="I28" i="7"/>
  <c r="I26" i="7"/>
  <c r="I30" i="7"/>
  <c r="I31" i="7"/>
  <c r="I48" i="12"/>
  <c r="I50" i="12" s="1"/>
  <c r="I26" i="10"/>
  <c r="E34" i="10"/>
  <c r="I27" i="10"/>
  <c r="I31" i="10"/>
  <c r="I32" i="10"/>
  <c r="I28" i="10"/>
  <c r="E22" i="10"/>
  <c r="I49" i="11"/>
  <c r="I50" i="11" s="1"/>
  <c r="C34" i="11"/>
  <c r="I25" i="11"/>
  <c r="I33" i="11"/>
  <c r="E22" i="11"/>
  <c r="E34" i="8"/>
  <c r="C34" i="8"/>
  <c r="E34" i="7"/>
  <c r="C34" i="7"/>
  <c r="I13" i="7"/>
  <c r="I21" i="7"/>
  <c r="E22" i="7"/>
  <c r="I18" i="7"/>
  <c r="I9" i="7"/>
  <c r="I11" i="7" s="1"/>
  <c r="E55" i="6"/>
  <c r="E56" i="6" s="1"/>
  <c r="G34" i="7"/>
  <c r="I17" i="7"/>
  <c r="I14" i="7"/>
  <c r="I20" i="7"/>
  <c r="I19" i="7"/>
  <c r="G34" i="12"/>
  <c r="I54" i="12"/>
  <c r="I56" i="12" s="1"/>
  <c r="E22" i="12"/>
  <c r="C34" i="12"/>
  <c r="E34" i="12"/>
  <c r="G22" i="12"/>
  <c r="I32" i="12"/>
  <c r="I30" i="12"/>
  <c r="I28" i="12"/>
  <c r="I26" i="12"/>
  <c r="I24" i="12"/>
  <c r="I31" i="12"/>
  <c r="I15" i="12"/>
  <c r="I25" i="12"/>
  <c r="I21" i="12"/>
  <c r="C22" i="12"/>
  <c r="I20" i="12"/>
  <c r="I18" i="12"/>
  <c r="I16" i="12"/>
  <c r="I14" i="12"/>
  <c r="I27" i="12"/>
  <c r="I19" i="12"/>
  <c r="I29" i="12"/>
  <c r="I17" i="12"/>
  <c r="I33" i="12"/>
  <c r="E34" i="11"/>
  <c r="I20" i="11"/>
  <c r="I18" i="11"/>
  <c r="I16" i="11"/>
  <c r="I14" i="11"/>
  <c r="I32" i="11"/>
  <c r="I30" i="11"/>
  <c r="I28" i="11"/>
  <c r="I26" i="11"/>
  <c r="I24" i="11"/>
  <c r="I29" i="11"/>
  <c r="I13" i="11"/>
  <c r="I31" i="11"/>
  <c r="C22" i="11"/>
  <c r="I55" i="10"/>
  <c r="I56" i="10" s="1"/>
  <c r="I45" i="10"/>
  <c r="I46" i="10" s="1"/>
  <c r="I39" i="10"/>
  <c r="I49" i="10"/>
  <c r="I50" i="10" s="1"/>
  <c r="I41" i="10"/>
  <c r="I10" i="10"/>
  <c r="I11" i="10" s="1"/>
  <c r="I55" i="8"/>
  <c r="I56" i="8" s="1"/>
  <c r="I49" i="8"/>
  <c r="I50" i="8" s="1"/>
  <c r="I45" i="8"/>
  <c r="I46" i="8" s="1"/>
  <c r="I41" i="8"/>
  <c r="I10" i="8"/>
  <c r="I11" i="8" s="1"/>
  <c r="I39" i="8"/>
  <c r="C22" i="7"/>
  <c r="G22" i="7"/>
  <c r="C54" i="6"/>
  <c r="C55" i="6"/>
  <c r="I42" i="11" l="1"/>
  <c r="I42" i="7"/>
  <c r="I42" i="12"/>
  <c r="I42" i="8"/>
  <c r="I22" i="10"/>
  <c r="I34" i="8"/>
  <c r="I22" i="8"/>
  <c r="I34" i="7"/>
  <c r="I34" i="10"/>
  <c r="I22" i="7"/>
  <c r="I54" i="6"/>
  <c r="I56" i="6" s="1"/>
  <c r="I22" i="12"/>
  <c r="I34" i="12"/>
  <c r="I22" i="11"/>
  <c r="I34" i="11"/>
  <c r="I42" i="10"/>
  <c r="C56" i="6"/>
  <c r="D50" i="6" l="1"/>
  <c r="E49" i="6" s="1"/>
  <c r="B50" i="6"/>
  <c r="D46" i="6"/>
  <c r="E45" i="6" s="1"/>
  <c r="B46" i="6"/>
  <c r="D42" i="6"/>
  <c r="E41" i="6" s="1"/>
  <c r="B42" i="6"/>
  <c r="D34" i="6"/>
  <c r="E28" i="6" s="1"/>
  <c r="B34" i="6"/>
  <c r="D22" i="6"/>
  <c r="E18" i="6" s="1"/>
  <c r="B22" i="6"/>
  <c r="D11" i="6"/>
  <c r="E9" i="6" s="1"/>
  <c r="B11" i="6"/>
  <c r="C15" i="6" l="1"/>
  <c r="H22" i="6"/>
  <c r="I16" i="6" s="1"/>
  <c r="C10" i="6"/>
  <c r="H11" i="6"/>
  <c r="I10" i="6" s="1"/>
  <c r="C33" i="6"/>
  <c r="H34" i="6"/>
  <c r="I26" i="6" s="1"/>
  <c r="C49" i="6"/>
  <c r="H50" i="6"/>
  <c r="I49" i="6" s="1"/>
  <c r="C45" i="6"/>
  <c r="H46" i="6"/>
  <c r="I45" i="6" s="1"/>
  <c r="C40" i="6"/>
  <c r="H42" i="6"/>
  <c r="I39" i="6" s="1"/>
  <c r="E44" i="6"/>
  <c r="E46" i="6" s="1"/>
  <c r="C39" i="6"/>
  <c r="C14" i="6"/>
  <c r="E16" i="6"/>
  <c r="E10" i="6"/>
  <c r="E11" i="6" s="1"/>
  <c r="C21" i="6"/>
  <c r="E48" i="6"/>
  <c r="E50" i="6" s="1"/>
  <c r="C48" i="6"/>
  <c r="E39" i="6"/>
  <c r="E31" i="6"/>
  <c r="E24" i="6"/>
  <c r="E27" i="6"/>
  <c r="E26" i="6"/>
  <c r="E29" i="6"/>
  <c r="E32" i="6"/>
  <c r="C31" i="6"/>
  <c r="C26" i="6"/>
  <c r="C13" i="6"/>
  <c r="C16" i="6"/>
  <c r="C19" i="6"/>
  <c r="C9" i="6"/>
  <c r="C24" i="6"/>
  <c r="C32" i="6"/>
  <c r="E40" i="6"/>
  <c r="E13" i="6"/>
  <c r="C18" i="6"/>
  <c r="E21" i="6"/>
  <c r="C28" i="6"/>
  <c r="C41" i="6"/>
  <c r="E19" i="6"/>
  <c r="E14" i="6"/>
  <c r="C44" i="6"/>
  <c r="C17" i="6"/>
  <c r="E20" i="6"/>
  <c r="C27" i="6"/>
  <c r="E30" i="6"/>
  <c r="C29" i="6"/>
  <c r="E17" i="6"/>
  <c r="E15" i="6"/>
  <c r="C20" i="6"/>
  <c r="E25" i="6"/>
  <c r="C30" i="6"/>
  <c r="E33" i="6"/>
  <c r="C25" i="6"/>
  <c r="C50" i="6" l="1"/>
  <c r="C11" i="6"/>
  <c r="C46" i="6"/>
  <c r="C42" i="6"/>
  <c r="E42" i="6"/>
  <c r="C22" i="6"/>
  <c r="I29" i="6"/>
  <c r="E22" i="6"/>
  <c r="I21" i="6"/>
  <c r="I48" i="6"/>
  <c r="I50" i="6" s="1"/>
  <c r="E34" i="6"/>
  <c r="I24" i="6"/>
  <c r="I19" i="6"/>
  <c r="I20" i="6"/>
  <c r="I13" i="6"/>
  <c r="I18" i="6"/>
  <c r="I14" i="6"/>
  <c r="I15" i="6"/>
  <c r="I17" i="6"/>
  <c r="I9" i="6"/>
  <c r="I11" i="6" s="1"/>
  <c r="I44" i="6"/>
  <c r="I46" i="6" s="1"/>
  <c r="I27" i="6"/>
  <c r="I33" i="6"/>
  <c r="I25" i="6"/>
  <c r="I28" i="6"/>
  <c r="I30" i="6"/>
  <c r="I31" i="6"/>
  <c r="I32" i="6"/>
  <c r="C34" i="6"/>
  <c r="I40" i="6"/>
  <c r="I41" i="6"/>
  <c r="I42" i="6" l="1"/>
  <c r="I22" i="6"/>
  <c r="I34" i="6"/>
  <c r="B11" i="12"/>
  <c r="C10" i="12" s="1"/>
  <c r="H11" i="12" l="1"/>
  <c r="I10" i="12" s="1"/>
  <c r="C9" i="12"/>
  <c r="C11" i="12" s="1"/>
  <c r="I9" i="12" l="1"/>
  <c r="I11" i="12" s="1"/>
</calcChain>
</file>

<file path=xl/sharedStrings.xml><?xml version="1.0" encoding="utf-8"?>
<sst xmlns="http://schemas.openxmlformats.org/spreadsheetml/2006/main" count="423" uniqueCount="63">
  <si>
    <t>Undergraduate</t>
  </si>
  <si>
    <t>n</t>
  </si>
  <si>
    <t>%</t>
  </si>
  <si>
    <t>Doctoral</t>
  </si>
  <si>
    <t>Gender</t>
  </si>
  <si>
    <t>Male</t>
  </si>
  <si>
    <t>Female</t>
  </si>
  <si>
    <t>Total</t>
  </si>
  <si>
    <t>Race/Ethnicity</t>
  </si>
  <si>
    <t>Asian</t>
  </si>
  <si>
    <t>White</t>
  </si>
  <si>
    <t>Age (Categorized)</t>
  </si>
  <si>
    <t>Under 18</t>
  </si>
  <si>
    <t>18-19</t>
  </si>
  <si>
    <t>20-21</t>
  </si>
  <si>
    <t>22-24</t>
  </si>
  <si>
    <t>25-29</t>
  </si>
  <si>
    <t>30-34</t>
  </si>
  <si>
    <t>35-39</t>
  </si>
  <si>
    <t>40-49</t>
  </si>
  <si>
    <t>50-64</t>
  </si>
  <si>
    <t>65 and above</t>
  </si>
  <si>
    <t>Age (Average)</t>
  </si>
  <si>
    <t>Mean</t>
  </si>
  <si>
    <t>Standard Deviation</t>
  </si>
  <si>
    <t>Full-Time</t>
  </si>
  <si>
    <t>Part-Time</t>
  </si>
  <si>
    <t>FTE</t>
  </si>
  <si>
    <t>Full-Time Equivalent</t>
  </si>
  <si>
    <t>University of Illinois at Springfield</t>
  </si>
  <si>
    <t>SOURCE:  Census Day EDW File</t>
  </si>
  <si>
    <t>Campus</t>
  </si>
  <si>
    <t>Illinois Resident</t>
  </si>
  <si>
    <t>International/Non-Citizen</t>
  </si>
  <si>
    <t>Non-Illinois Resident</t>
  </si>
  <si>
    <t>Master's</t>
  </si>
  <si>
    <t>Online</t>
  </si>
  <si>
    <t>Onground</t>
  </si>
  <si>
    <t>American Indian or Alaskan Native</t>
  </si>
  <si>
    <t>Black or African American</t>
  </si>
  <si>
    <t>Hispanic or Latino</t>
  </si>
  <si>
    <t>Native Hawaiian or Other Pacific Isl.</t>
  </si>
  <si>
    <t>Two or More Races</t>
  </si>
  <si>
    <t>Non-Resident Alien</t>
  </si>
  <si>
    <t>Unknown</t>
  </si>
  <si>
    <t>Delivery Mode of Major</t>
  </si>
  <si>
    <t>Time Status</t>
  </si>
  <si>
    <t>Degree Seeking Status</t>
  </si>
  <si>
    <t>Degree Seeking</t>
  </si>
  <si>
    <t>Not Degree Seeking</t>
  </si>
  <si>
    <t>College of Business and Management</t>
  </si>
  <si>
    <t>College of Education and Human Services</t>
  </si>
  <si>
    <t>College of Liberal Arts and Sciences</t>
  </si>
  <si>
    <t>College of Public Affairs and Administration</t>
  </si>
  <si>
    <t>Provost and Vice Chancellor of Academic Affairs</t>
  </si>
  <si>
    <t>Student Profile: Spring 2012 (as of Census)</t>
  </si>
  <si>
    <t xml:space="preserve"> </t>
  </si>
  <si>
    <t>University of Illinois Springfield</t>
  </si>
  <si>
    <t>Notes:</t>
  </si>
  <si>
    <t xml:space="preserve">Time status is based on 9 and 12 hours considered full time at the graduate and undergraduate levels, respectively.  FTE is based on 12 and 15 hours considered full time at the graduate and undergraduate levels, respectively.  Average age is based on the term date of each year's census. </t>
  </si>
  <si>
    <t xml:space="preserve">Data include all students in programs offered by the college, including degree, certificate, and non-degree options.  These totals may not correspond to data reported in other tables where the focus may be limited to degree programs only.          </t>
  </si>
  <si>
    <t>Residency  (Address at Application)</t>
  </si>
  <si>
    <t>Student Profile:  Spring 2022 (as of Census)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</si>
</sst>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8" x14ac:knownFonts="1">
    <font>
      <sz val="10"/>
      <name val="Arial"/>
    </font>
    <font>
      <sz val="10"/>
      <name val="Arial"/>
      <family val="2"/>
    </font>
    <font>
      <b/>
      <sz val="10"/>
      <name val="Arial"/>
      <family val="2"/>
    </font>
    <font>
      <sz val="10"/>
      <name val="Arial"/>
      <family val="2"/>
    </font>
    <font>
      <b/>
      <sz val="12"/>
      <name val="Arial"/>
      <family val="2"/>
    </font>
    <font>
      <i/>
      <sz val="8"/>
      <name val="Arial"/>
      <family val="2"/>
    </font>
    <font>
      <sz val="10"/>
      <name val="Arial"/>
      <family val="2"/>
    </font>
    <font>
      <sz val="9"/>
      <name val="Arial"/>
      <family val="2"/>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56">
    <border>
      <left/>
      <right/>
      <top/>
      <bottom/>
      <diagonal/>
    </border>
    <border>
      <left/>
      <right style="hair">
        <color indexed="64"/>
      </right>
      <top style="hair">
        <color indexed="64"/>
      </top>
      <bottom style="hair">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double">
        <color indexed="64"/>
      </right>
      <top style="hair">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top/>
      <bottom style="thin">
        <color indexed="64"/>
      </bottom>
      <diagonal/>
    </border>
    <border>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double">
        <color indexed="64"/>
      </right>
      <top/>
      <bottom style="hair">
        <color indexed="64"/>
      </bottom>
      <diagonal/>
    </border>
    <border>
      <left/>
      <right style="double">
        <color indexed="64"/>
      </right>
      <top style="hair">
        <color indexed="64"/>
      </top>
      <bottom/>
      <diagonal/>
    </border>
    <border>
      <left style="thin">
        <color indexed="64"/>
      </left>
      <right style="hair">
        <color indexed="64"/>
      </right>
      <top style="double">
        <color indexed="64"/>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thin">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top style="double">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23">
    <xf numFmtId="0" fontId="0" fillId="0" borderId="0" xfId="0"/>
    <xf numFmtId="0" fontId="0" fillId="0" borderId="1" xfId="0" applyBorder="1" applyAlignment="1"/>
    <xf numFmtId="0" fontId="0" fillId="0" borderId="0" xfId="0" applyAlignment="1">
      <alignment horizontal="right" indent="1"/>
    </xf>
    <xf numFmtId="3" fontId="0" fillId="0" borderId="0" xfId="0" applyNumberFormat="1"/>
    <xf numFmtId="3" fontId="0" fillId="0" borderId="12" xfId="0" applyNumberFormat="1" applyBorder="1" applyAlignment="1"/>
    <xf numFmtId="0" fontId="0" fillId="0" borderId="12" xfId="0" applyBorder="1" applyAlignment="1"/>
    <xf numFmtId="3" fontId="0" fillId="0" borderId="1" xfId="0" applyNumberFormat="1" applyBorder="1" applyAlignment="1"/>
    <xf numFmtId="3" fontId="0" fillId="0" borderId="4" xfId="0" applyNumberFormat="1" applyBorder="1" applyAlignment="1"/>
    <xf numFmtId="0" fontId="0" fillId="0" borderId="4" xfId="0" applyBorder="1" applyAlignment="1"/>
    <xf numFmtId="0" fontId="0" fillId="0" borderId="17" xfId="0" applyBorder="1" applyAlignment="1">
      <alignment horizontal="left" indent="1"/>
    </xf>
    <xf numFmtId="0" fontId="0" fillId="0" borderId="18" xfId="0" applyBorder="1" applyAlignment="1">
      <alignment horizontal="left" indent="1"/>
    </xf>
    <xf numFmtId="0" fontId="0" fillId="0" borderId="19" xfId="0" applyBorder="1" applyAlignment="1">
      <alignment horizontal="right"/>
    </xf>
    <xf numFmtId="0" fontId="0" fillId="0" borderId="19" xfId="0" applyBorder="1" applyAlignment="1">
      <alignment horizontal="left" indent="1"/>
    </xf>
    <xf numFmtId="164" fontId="1" fillId="0" borderId="10" xfId="1" applyNumberFormat="1" applyFont="1" applyBorder="1" applyAlignment="1"/>
    <xf numFmtId="164" fontId="1" fillId="0" borderId="13" xfId="1" applyNumberFormat="1" applyFont="1" applyBorder="1" applyAlignment="1"/>
    <xf numFmtId="164" fontId="1" fillId="0" borderId="11" xfId="1" applyNumberFormat="1" applyFont="1" applyBorder="1" applyAlignment="1"/>
    <xf numFmtId="164" fontId="1" fillId="0" borderId="14" xfId="1" applyNumberFormat="1" applyFont="1" applyBorder="1" applyAlignment="1"/>
    <xf numFmtId="164" fontId="1" fillId="0" borderId="5" xfId="1" applyNumberFormat="1" applyFont="1" applyBorder="1" applyAlignment="1"/>
    <xf numFmtId="164" fontId="1" fillId="0" borderId="6" xfId="1" applyNumberFormat="1" applyFont="1" applyBorder="1" applyAlignment="1"/>
    <xf numFmtId="164" fontId="1" fillId="0" borderId="15" xfId="1" applyNumberFormat="1" applyFont="1" applyBorder="1" applyAlignment="1"/>
    <xf numFmtId="164" fontId="1" fillId="0" borderId="16" xfId="1" applyNumberFormat="1" applyFont="1" applyBorder="1" applyAlignment="1"/>
    <xf numFmtId="0" fontId="0" fillId="0" borderId="31" xfId="0" applyBorder="1" applyAlignment="1">
      <alignment horizontal="left" indent="1"/>
    </xf>
    <xf numFmtId="0" fontId="0" fillId="2" borderId="2" xfId="0" applyFill="1" applyBorder="1"/>
    <xf numFmtId="0" fontId="0" fillId="2" borderId="3" xfId="0" applyFill="1" applyBorder="1"/>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right" indent="1"/>
    </xf>
    <xf numFmtId="0" fontId="2" fillId="2" borderId="6" xfId="0" applyFont="1" applyFill="1" applyBorder="1" applyAlignment="1">
      <alignment horizontal="center"/>
    </xf>
    <xf numFmtId="0" fontId="2" fillId="2" borderId="7" xfId="0" applyFont="1" applyFill="1" applyBorder="1"/>
    <xf numFmtId="0" fontId="0" fillId="2" borderId="8" xfId="0" applyFill="1" applyBorder="1"/>
    <xf numFmtId="0" fontId="0" fillId="2" borderId="8" xfId="0" applyFill="1" applyBorder="1" applyAlignment="1">
      <alignment horizontal="right" indent="1"/>
    </xf>
    <xf numFmtId="0" fontId="0" fillId="2" borderId="9" xfId="0" applyFill="1" applyBorder="1"/>
    <xf numFmtId="0" fontId="2" fillId="2" borderId="20" xfId="0" applyFont="1" applyFill="1" applyBorder="1"/>
    <xf numFmtId="0" fontId="2" fillId="2" borderId="8" xfId="0" applyFont="1" applyFill="1" applyBorder="1"/>
    <xf numFmtId="0" fontId="2" fillId="2" borderId="8" xfId="0" applyFont="1" applyFill="1" applyBorder="1" applyAlignment="1">
      <alignment horizontal="right" indent="1"/>
    </xf>
    <xf numFmtId="0" fontId="0" fillId="2" borderId="8" xfId="0" applyFill="1" applyBorder="1" applyAlignment="1"/>
    <xf numFmtId="0" fontId="0" fillId="2" borderId="9" xfId="0" applyFill="1" applyBorder="1" applyAlignment="1"/>
    <xf numFmtId="0" fontId="2" fillId="2" borderId="9" xfId="0" applyFont="1" applyFill="1" applyBorder="1"/>
    <xf numFmtId="164" fontId="1" fillId="3" borderId="6" xfId="1" applyNumberFormat="1" applyFont="1" applyFill="1" applyBorder="1" applyAlignment="1"/>
    <xf numFmtId="0" fontId="0" fillId="3" borderId="17" xfId="0" applyFill="1" applyBorder="1" applyAlignment="1">
      <alignment horizontal="left" indent="1"/>
    </xf>
    <xf numFmtId="0" fontId="1" fillId="0" borderId="17" xfId="0" applyFont="1" applyBorder="1" applyAlignment="1">
      <alignment horizontal="left" indent="1"/>
    </xf>
    <xf numFmtId="0" fontId="1" fillId="0" borderId="18" xfId="0" applyFont="1" applyBorder="1" applyAlignment="1">
      <alignment horizontal="left" indent="1"/>
    </xf>
    <xf numFmtId="0" fontId="0" fillId="0" borderId="32" xfId="0" applyBorder="1" applyAlignment="1">
      <alignment horizontal="right"/>
    </xf>
    <xf numFmtId="3" fontId="0" fillId="0" borderId="33" xfId="0" applyNumberFormat="1" applyBorder="1" applyAlignment="1"/>
    <xf numFmtId="164" fontId="1" fillId="0" borderId="34" xfId="1" applyNumberFormat="1" applyFont="1" applyBorder="1" applyAlignment="1"/>
    <xf numFmtId="164" fontId="1" fillId="3" borderId="35" xfId="1" applyNumberFormat="1" applyFont="1" applyFill="1" applyBorder="1" applyAlignment="1"/>
    <xf numFmtId="0" fontId="3" fillId="0" borderId="36" xfId="0" applyFont="1" applyBorder="1" applyAlignment="1">
      <alignment horizontal="left" indent="1"/>
    </xf>
    <xf numFmtId="0" fontId="2" fillId="2" borderId="21" xfId="0" applyFont="1" applyFill="1" applyBorder="1" applyAlignment="1">
      <alignment horizontal="center"/>
    </xf>
    <xf numFmtId="0" fontId="2" fillId="2" borderId="22" xfId="0" applyFont="1" applyFill="1" applyBorder="1" applyAlignment="1">
      <alignment horizontal="center"/>
    </xf>
    <xf numFmtId="0" fontId="2" fillId="2" borderId="30" xfId="0" applyFont="1" applyFill="1" applyBorder="1" applyAlignment="1">
      <alignment horizontal="center"/>
    </xf>
    <xf numFmtId="0" fontId="2" fillId="2" borderId="23" xfId="0" applyFont="1" applyFill="1" applyBorder="1" applyAlignment="1">
      <alignment horizontal="center"/>
    </xf>
    <xf numFmtId="164" fontId="6" fillId="0" borderId="10" xfId="1" applyNumberFormat="1" applyFont="1" applyBorder="1" applyAlignment="1"/>
    <xf numFmtId="164" fontId="6" fillId="0" borderId="13" xfId="1" applyNumberFormat="1" applyFont="1" applyBorder="1" applyAlignment="1"/>
    <xf numFmtId="164" fontId="6" fillId="0" borderId="11" xfId="1" applyNumberFormat="1" applyFont="1" applyBorder="1" applyAlignment="1"/>
    <xf numFmtId="164" fontId="6" fillId="0" borderId="14" xfId="1" applyNumberFormat="1" applyFont="1" applyBorder="1" applyAlignment="1"/>
    <xf numFmtId="164" fontId="6" fillId="0" borderId="5" xfId="1" applyNumberFormat="1" applyFont="1" applyBorder="1" applyAlignment="1"/>
    <xf numFmtId="164" fontId="6" fillId="0" borderId="6" xfId="1" applyNumberFormat="1" applyFont="1" applyBorder="1" applyAlignment="1"/>
    <xf numFmtId="9" fontId="6" fillId="0" borderId="5" xfId="1" applyNumberFormat="1" applyFont="1" applyBorder="1" applyAlignment="1"/>
    <xf numFmtId="164" fontId="6" fillId="0" borderId="15" xfId="1" applyNumberFormat="1" applyFont="1" applyBorder="1" applyAlignment="1"/>
    <xf numFmtId="164" fontId="6" fillId="0" borderId="16" xfId="1" applyNumberFormat="1" applyFont="1" applyBorder="1" applyAlignment="1"/>
    <xf numFmtId="164" fontId="6" fillId="3" borderId="6" xfId="1" applyNumberFormat="1" applyFont="1" applyFill="1" applyBorder="1" applyAlignment="1"/>
    <xf numFmtId="0" fontId="1" fillId="0" borderId="42" xfId="0" applyFont="1" applyBorder="1" applyAlignment="1">
      <alignment horizontal="left" indent="1"/>
    </xf>
    <xf numFmtId="164" fontId="6" fillId="0" borderId="34" xfId="1" applyNumberFormat="1" applyFont="1" applyBorder="1" applyAlignment="1"/>
    <xf numFmtId="164" fontId="6" fillId="3" borderId="35" xfId="1" applyNumberFormat="1" applyFont="1" applyFill="1" applyBorder="1" applyAlignment="1"/>
    <xf numFmtId="2" fontId="0" fillId="0" borderId="24" xfId="0" applyNumberFormat="1" applyBorder="1" applyAlignment="1">
      <alignment horizontal="right" indent="3"/>
    </xf>
    <xf numFmtId="2" fontId="0" fillId="0" borderId="26" xfId="0" applyNumberFormat="1" applyBorder="1" applyAlignment="1">
      <alignment horizontal="right" indent="3"/>
    </xf>
    <xf numFmtId="0" fontId="2" fillId="2" borderId="21" xfId="0" applyFont="1" applyFill="1" applyBorder="1" applyAlignment="1">
      <alignment horizontal="center"/>
    </xf>
    <xf numFmtId="0" fontId="2" fillId="2" borderId="22" xfId="0" applyFont="1" applyFill="1" applyBorder="1" applyAlignment="1">
      <alignment horizontal="center"/>
    </xf>
    <xf numFmtId="0" fontId="2" fillId="2" borderId="52" xfId="0" applyFont="1" applyFill="1" applyBorder="1" applyAlignment="1">
      <alignment horizontal="center"/>
    </xf>
    <xf numFmtId="0" fontId="2" fillId="2" borderId="26" xfId="0" applyFont="1" applyFill="1" applyBorder="1" applyAlignment="1">
      <alignment horizontal="center"/>
    </xf>
    <xf numFmtId="164" fontId="1" fillId="0" borderId="24" xfId="1" applyNumberFormat="1" applyFont="1" applyBorder="1" applyAlignment="1"/>
    <xf numFmtId="164" fontId="1" fillId="0" borderId="53" xfId="1" applyNumberFormat="1" applyFont="1" applyBorder="1" applyAlignment="1"/>
    <xf numFmtId="164" fontId="1" fillId="0" borderId="26" xfId="1" applyNumberFormat="1" applyFont="1" applyBorder="1" applyAlignment="1"/>
    <xf numFmtId="9" fontId="1" fillId="0" borderId="0" xfId="1" applyNumberFormat="1" applyFont="1" applyBorder="1" applyAlignment="1"/>
    <xf numFmtId="164" fontId="1" fillId="0" borderId="0" xfId="1" applyNumberFormat="1" applyFont="1" applyBorder="1" applyAlignment="1"/>
    <xf numFmtId="166" fontId="0" fillId="0" borderId="37" xfId="0" applyNumberFormat="1" applyBorder="1" applyAlignment="1">
      <alignment horizontal="right" indent="2"/>
    </xf>
    <xf numFmtId="164" fontId="1" fillId="0" borderId="54" xfId="1" applyNumberFormat="1" applyFont="1" applyBorder="1" applyAlignment="1"/>
    <xf numFmtId="166" fontId="0" fillId="0" borderId="0" xfId="0" applyNumberFormat="1"/>
    <xf numFmtId="0" fontId="0" fillId="0" borderId="0" xfId="0" applyBorder="1" applyAlignment="1">
      <alignment horizontal="right"/>
    </xf>
    <xf numFmtId="3" fontId="0" fillId="0" borderId="0" xfId="0" applyNumberFormat="1" applyBorder="1" applyAlignment="1"/>
    <xf numFmtId="164" fontId="1" fillId="3" borderId="0" xfId="1" applyNumberFormat="1" applyFont="1" applyFill="1" applyBorder="1" applyAlignment="1"/>
    <xf numFmtId="0" fontId="7" fillId="0" borderId="0" xfId="0" applyFont="1"/>
    <xf numFmtId="0" fontId="7" fillId="0" borderId="0" xfId="0" applyFont="1" applyAlignment="1">
      <alignment horizontal="right" indent="1"/>
    </xf>
    <xf numFmtId="3" fontId="0" fillId="0" borderId="12" xfId="0" applyNumberFormat="1" applyFill="1" applyBorder="1" applyAlignment="1"/>
    <xf numFmtId="3" fontId="0" fillId="0" borderId="1" xfId="0" applyNumberFormat="1" applyFill="1" applyBorder="1" applyAlignment="1"/>
    <xf numFmtId="0" fontId="7" fillId="0" borderId="0" xfId="0" applyFont="1" applyAlignment="1">
      <alignment horizontal="left" wrapText="1"/>
    </xf>
    <xf numFmtId="0" fontId="5" fillId="0" borderId="0" xfId="0" applyFont="1" applyAlignment="1">
      <alignment horizontal="right"/>
    </xf>
    <xf numFmtId="166" fontId="0" fillId="0" borderId="37" xfId="0" applyNumberFormat="1" applyBorder="1" applyAlignment="1">
      <alignment horizontal="right" indent="3"/>
    </xf>
    <xf numFmtId="166" fontId="0" fillId="0" borderId="38" xfId="0" applyNumberFormat="1" applyBorder="1" applyAlignment="1">
      <alignment horizontal="right" indent="3"/>
    </xf>
    <xf numFmtId="166" fontId="0" fillId="0" borderId="39" xfId="0" applyNumberFormat="1" applyBorder="1" applyAlignment="1">
      <alignment horizontal="right" indent="2"/>
    </xf>
    <xf numFmtId="166" fontId="0" fillId="0" borderId="38" xfId="0" applyNumberFormat="1" applyBorder="1" applyAlignment="1">
      <alignment horizontal="right" indent="2"/>
    </xf>
    <xf numFmtId="166" fontId="0" fillId="0" borderId="40" xfId="0" applyNumberFormat="1" applyBorder="1" applyAlignment="1">
      <alignment horizontal="right" indent="2"/>
    </xf>
    <xf numFmtId="0" fontId="7" fillId="0" borderId="0" xfId="0" applyFont="1" applyAlignment="1">
      <alignment wrapText="1"/>
    </xf>
    <xf numFmtId="0" fontId="7" fillId="0" borderId="0" xfId="0" applyFont="1" applyAlignment="1"/>
    <xf numFmtId="2" fontId="0" fillId="0" borderId="24" xfId="0" applyNumberFormat="1" applyBorder="1" applyAlignment="1">
      <alignment horizontal="right" indent="3"/>
    </xf>
    <xf numFmtId="2" fontId="0" fillId="0" borderId="25" xfId="0" applyNumberFormat="1" applyBorder="1" applyAlignment="1">
      <alignment horizontal="right" indent="3"/>
    </xf>
    <xf numFmtId="2" fontId="0" fillId="0" borderId="24" xfId="0" applyNumberFormat="1" applyFill="1" applyBorder="1" applyAlignment="1">
      <alignment horizontal="right" indent="3"/>
    </xf>
    <xf numFmtId="2" fontId="0" fillId="0" borderId="28" xfId="0" applyNumberFormat="1" applyFill="1" applyBorder="1" applyAlignment="1">
      <alignment horizontal="right" indent="3"/>
    </xf>
    <xf numFmtId="2" fontId="0" fillId="0" borderId="26" xfId="0" applyNumberFormat="1" applyBorder="1" applyAlignment="1">
      <alignment horizontal="right" indent="3"/>
    </xf>
    <xf numFmtId="2" fontId="0" fillId="0" borderId="27" xfId="0" applyNumberFormat="1" applyBorder="1" applyAlignment="1">
      <alignment horizontal="right" indent="3"/>
    </xf>
    <xf numFmtId="2" fontId="0" fillId="0" borderId="26" xfId="0" applyNumberFormat="1" applyFill="1" applyBorder="1" applyAlignment="1">
      <alignment horizontal="right" indent="3"/>
    </xf>
    <xf numFmtId="2" fontId="0" fillId="0" borderId="29" xfId="0" applyNumberFormat="1" applyFill="1" applyBorder="1" applyAlignment="1">
      <alignment horizontal="right" indent="3"/>
    </xf>
    <xf numFmtId="0" fontId="4" fillId="0" borderId="0" xfId="0" applyFont="1" applyAlignment="1">
      <alignment horizontal="center"/>
    </xf>
    <xf numFmtId="0" fontId="2" fillId="2" borderId="21" xfId="0" applyFont="1" applyFill="1" applyBorder="1" applyAlignment="1">
      <alignment horizontal="center"/>
    </xf>
    <xf numFmtId="0" fontId="2" fillId="2" borderId="22" xfId="0" applyFont="1" applyFill="1" applyBorder="1" applyAlignment="1">
      <alignment horizontal="center"/>
    </xf>
    <xf numFmtId="0" fontId="2" fillId="2" borderId="30" xfId="0" applyFont="1" applyFill="1" applyBorder="1" applyAlignment="1">
      <alignment horizontal="center"/>
    </xf>
    <xf numFmtId="0" fontId="2" fillId="2" borderId="23" xfId="0" applyFont="1" applyFill="1" applyBorder="1" applyAlignment="1">
      <alignment horizontal="center"/>
    </xf>
    <xf numFmtId="0" fontId="5" fillId="0" borderId="0" xfId="0" quotePrefix="1" applyFont="1" applyAlignment="1">
      <alignment horizontal="right"/>
    </xf>
    <xf numFmtId="0" fontId="2" fillId="2" borderId="50" xfId="0" applyFont="1" applyFill="1" applyBorder="1" applyAlignment="1">
      <alignment horizontal="center"/>
    </xf>
    <xf numFmtId="0" fontId="2" fillId="2" borderId="51" xfId="0" applyFont="1" applyFill="1" applyBorder="1" applyAlignment="1">
      <alignment horizontal="center"/>
    </xf>
    <xf numFmtId="2" fontId="0" fillId="0" borderId="46" xfId="0" applyNumberFormat="1" applyBorder="1" applyAlignment="1">
      <alignment horizontal="center"/>
    </xf>
    <xf numFmtId="2" fontId="0" fillId="0" borderId="47" xfId="0" applyNumberFormat="1" applyBorder="1" applyAlignment="1">
      <alignment horizontal="center"/>
    </xf>
    <xf numFmtId="2" fontId="0" fillId="0" borderId="49" xfId="0" applyNumberFormat="1" applyBorder="1" applyAlignment="1">
      <alignment horizontal="center"/>
    </xf>
    <xf numFmtId="166" fontId="0" fillId="0" borderId="41" xfId="0" applyNumberFormat="1" applyBorder="1" applyAlignment="1">
      <alignment horizontal="center"/>
    </xf>
    <xf numFmtId="166" fontId="0" fillId="0" borderId="8" xfId="0" applyNumberFormat="1" applyBorder="1" applyAlignment="1">
      <alignment horizontal="center"/>
    </xf>
    <xf numFmtId="166" fontId="0" fillId="0" borderId="55" xfId="0" applyNumberFormat="1" applyBorder="1" applyAlignment="1">
      <alignment horizontal="center"/>
    </xf>
    <xf numFmtId="166" fontId="0" fillId="0" borderId="9" xfId="0" applyNumberFormat="1" applyBorder="1" applyAlignment="1">
      <alignment horizontal="center"/>
    </xf>
    <xf numFmtId="2" fontId="0" fillId="0" borderId="44" xfId="0" applyNumberFormat="1" applyBorder="1" applyAlignment="1">
      <alignment horizontal="center"/>
    </xf>
    <xf numFmtId="2" fontId="0" fillId="0" borderId="45" xfId="0" applyNumberFormat="1" applyBorder="1" applyAlignment="1">
      <alignment horizontal="center"/>
    </xf>
    <xf numFmtId="2" fontId="0" fillId="0" borderId="48" xfId="0" applyNumberFormat="1" applyBorder="1" applyAlignment="1">
      <alignment horizontal="center"/>
    </xf>
    <xf numFmtId="165" fontId="0" fillId="0" borderId="41" xfId="0" applyNumberFormat="1" applyBorder="1" applyAlignment="1">
      <alignment horizontal="center"/>
    </xf>
    <xf numFmtId="165" fontId="0" fillId="0" borderId="9" xfId="0" applyNumberFormat="1" applyBorder="1" applyAlignment="1">
      <alignment horizontal="center"/>
    </xf>
    <xf numFmtId="165" fontId="0" fillId="0" borderId="43" xfId="0" applyNumberFormat="1" applyBorder="1" applyAlignment="1">
      <alignment horizont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63"/>
  <sheetViews>
    <sheetView tabSelected="1" zoomScale="96" zoomScaleNormal="96" workbookViewId="0">
      <selection activeCell="A2" sqref="A2:I2"/>
    </sheetView>
  </sheetViews>
  <sheetFormatPr defaultRowHeight="13.2" x14ac:dyDescent="0.25"/>
  <cols>
    <col min="1" max="1" width="36.6640625" customWidth="1"/>
    <col min="2" max="5" width="8.6640625" customWidth="1"/>
    <col min="6" max="7" width="8.6640625" hidden="1" customWidth="1"/>
    <col min="8" max="9" width="8.6640625" customWidth="1"/>
  </cols>
  <sheetData>
    <row r="2" spans="1:9" ht="15.6" x14ac:dyDescent="0.3">
      <c r="A2" s="102" t="s">
        <v>57</v>
      </c>
      <c r="B2" s="102"/>
      <c r="C2" s="102"/>
      <c r="D2" s="102"/>
      <c r="E2" s="102"/>
      <c r="F2" s="102"/>
      <c r="G2" s="102"/>
      <c r="H2" s="102"/>
      <c r="I2" s="102"/>
    </row>
    <row r="3" spans="1:9" ht="15.6" x14ac:dyDescent="0.3">
      <c r="A3" s="102" t="s">
        <v>62</v>
      </c>
      <c r="B3" s="102"/>
      <c r="C3" s="102"/>
      <c r="D3" s="102"/>
      <c r="E3" s="102"/>
      <c r="F3" s="102"/>
      <c r="G3" s="102"/>
      <c r="H3" s="102"/>
      <c r="I3" s="102"/>
    </row>
    <row r="4" spans="1:9" ht="15.6" x14ac:dyDescent="0.3">
      <c r="A4" s="102" t="s">
        <v>50</v>
      </c>
      <c r="B4" s="102"/>
      <c r="C4" s="102"/>
      <c r="D4" s="102"/>
      <c r="E4" s="102"/>
      <c r="F4" s="102"/>
      <c r="G4" s="102"/>
      <c r="H4" s="102"/>
      <c r="I4" s="102"/>
    </row>
    <row r="5" spans="1:9" ht="13.8" thickBot="1" x14ac:dyDescent="0.3"/>
    <row r="6" spans="1:9" ht="13.8" thickTop="1" x14ac:dyDescent="0.25">
      <c r="A6" s="22"/>
      <c r="B6" s="103" t="s">
        <v>0</v>
      </c>
      <c r="C6" s="104"/>
      <c r="D6" s="105" t="s">
        <v>35</v>
      </c>
      <c r="E6" s="104"/>
      <c r="F6" s="68"/>
      <c r="G6" s="68"/>
      <c r="H6" s="103" t="s">
        <v>7</v>
      </c>
      <c r="I6" s="106"/>
    </row>
    <row r="7" spans="1:9" x14ac:dyDescent="0.25">
      <c r="A7" s="23"/>
      <c r="B7" s="24" t="s">
        <v>1</v>
      </c>
      <c r="C7" s="25" t="s">
        <v>2</v>
      </c>
      <c r="D7" s="24" t="s">
        <v>1</v>
      </c>
      <c r="E7" s="25" t="s">
        <v>2</v>
      </c>
      <c r="F7" s="69"/>
      <c r="G7" s="69"/>
      <c r="H7" s="24" t="s">
        <v>1</v>
      </c>
      <c r="I7" s="27" t="s">
        <v>2</v>
      </c>
    </row>
    <row r="8" spans="1:9" x14ac:dyDescent="0.25">
      <c r="A8" s="28" t="s">
        <v>4</v>
      </c>
      <c r="B8" s="29"/>
      <c r="C8" s="29"/>
      <c r="D8" s="29"/>
      <c r="E8" s="29"/>
      <c r="F8" s="29"/>
      <c r="G8" s="29"/>
      <c r="H8" s="29"/>
      <c r="I8" s="31"/>
    </row>
    <row r="9" spans="1:9" x14ac:dyDescent="0.25">
      <c r="A9" s="9" t="s">
        <v>5</v>
      </c>
      <c r="B9" s="4">
        <v>270</v>
      </c>
      <c r="C9" s="13">
        <f>B9/B11</f>
        <v>0.54545454545454541</v>
      </c>
      <c r="D9" s="4">
        <v>174</v>
      </c>
      <c r="E9" s="13">
        <f>D9/D11</f>
        <v>0.53703703703703709</v>
      </c>
      <c r="F9" s="4">
        <v>0</v>
      </c>
      <c r="G9" s="13" t="s">
        <v>56</v>
      </c>
      <c r="H9" s="4">
        <f>B9+D9</f>
        <v>444</v>
      </c>
      <c r="I9" s="14">
        <f>H9/H11</f>
        <v>0.54212454212454209</v>
      </c>
    </row>
    <row r="10" spans="1:9" x14ac:dyDescent="0.25">
      <c r="A10" s="10" t="s">
        <v>6</v>
      </c>
      <c r="B10" s="6">
        <v>225</v>
      </c>
      <c r="C10" s="15">
        <f>B10/B11</f>
        <v>0.45454545454545453</v>
      </c>
      <c r="D10" s="6">
        <v>150</v>
      </c>
      <c r="E10" s="15">
        <f>D10/D11</f>
        <v>0.46296296296296297</v>
      </c>
      <c r="F10" s="6">
        <v>0</v>
      </c>
      <c r="G10" s="15" t="s">
        <v>56</v>
      </c>
      <c r="H10" s="6">
        <f>B10+D10</f>
        <v>375</v>
      </c>
      <c r="I10" s="16">
        <f>H10/H11</f>
        <v>0.45787545787545786</v>
      </c>
    </row>
    <row r="11" spans="1:9" x14ac:dyDescent="0.25">
      <c r="A11" s="11" t="s">
        <v>7</v>
      </c>
      <c r="B11" s="7">
        <f>SUM(B9:B10)</f>
        <v>495</v>
      </c>
      <c r="C11" s="17">
        <f>SUM(C9:C10)</f>
        <v>1</v>
      </c>
      <c r="D11" s="7">
        <f>D9+D10</f>
        <v>324</v>
      </c>
      <c r="E11" s="17">
        <f>SUM(E9:E10)</f>
        <v>1</v>
      </c>
      <c r="F11" s="7">
        <f>F9+F10</f>
        <v>0</v>
      </c>
      <c r="G11" s="17" t="s">
        <v>56</v>
      </c>
      <c r="H11" s="7">
        <f>B11+D11</f>
        <v>819</v>
      </c>
      <c r="I11" s="18">
        <f>SUM(I9:I10)</f>
        <v>1</v>
      </c>
    </row>
    <row r="12" spans="1:9" x14ac:dyDescent="0.25">
      <c r="A12" s="28" t="s">
        <v>8</v>
      </c>
      <c r="B12" s="35"/>
      <c r="C12" s="35"/>
      <c r="D12" s="35"/>
      <c r="E12" s="35"/>
      <c r="F12" s="35"/>
      <c r="G12" s="35"/>
      <c r="H12" s="35"/>
      <c r="I12" s="36"/>
    </row>
    <row r="13" spans="1:9" x14ac:dyDescent="0.25">
      <c r="A13" s="9" t="s">
        <v>38</v>
      </c>
      <c r="B13" s="5">
        <v>2</v>
      </c>
      <c r="C13" s="13">
        <f>B13/B22</f>
        <v>4.0404040404040404E-3</v>
      </c>
      <c r="D13" s="5">
        <v>0</v>
      </c>
      <c r="E13" s="13">
        <f>D13/D22</f>
        <v>0</v>
      </c>
      <c r="F13" s="5">
        <v>0</v>
      </c>
      <c r="G13" s="70"/>
      <c r="H13" s="4">
        <f t="shared" ref="H13:H22" si="0">B13+D13</f>
        <v>2</v>
      </c>
      <c r="I13" s="14">
        <f>H13/H22</f>
        <v>2.442002442002442E-3</v>
      </c>
    </row>
    <row r="14" spans="1:9" x14ac:dyDescent="0.25">
      <c r="A14" s="10" t="s">
        <v>9</v>
      </c>
      <c r="B14" s="1">
        <v>21</v>
      </c>
      <c r="C14" s="15">
        <f>B14/B22</f>
        <v>4.2424242424242427E-2</v>
      </c>
      <c r="D14" s="1">
        <v>20</v>
      </c>
      <c r="E14" s="15">
        <f>D14/D22</f>
        <v>6.1728395061728392E-2</v>
      </c>
      <c r="F14" s="1">
        <v>0</v>
      </c>
      <c r="G14" s="71"/>
      <c r="H14" s="6">
        <f t="shared" si="0"/>
        <v>41</v>
      </c>
      <c r="I14" s="16">
        <f>H14/H22</f>
        <v>5.0061050061050064E-2</v>
      </c>
    </row>
    <row r="15" spans="1:9" x14ac:dyDescent="0.25">
      <c r="A15" s="10" t="s">
        <v>39</v>
      </c>
      <c r="B15" s="1">
        <v>65</v>
      </c>
      <c r="C15" s="15">
        <f>B15/B22</f>
        <v>0.13131313131313133</v>
      </c>
      <c r="D15" s="1">
        <v>42</v>
      </c>
      <c r="E15" s="15">
        <f>D15/D22</f>
        <v>0.12962962962962962</v>
      </c>
      <c r="F15" s="1">
        <v>0</v>
      </c>
      <c r="G15" s="71"/>
      <c r="H15" s="6">
        <f t="shared" si="0"/>
        <v>107</v>
      </c>
      <c r="I15" s="16">
        <f>H15/H22</f>
        <v>0.13064713064713065</v>
      </c>
    </row>
    <row r="16" spans="1:9" x14ac:dyDescent="0.25">
      <c r="A16" s="10" t="s">
        <v>40</v>
      </c>
      <c r="B16" s="1">
        <v>49</v>
      </c>
      <c r="C16" s="15">
        <f>B16/B22</f>
        <v>9.8989898989898989E-2</v>
      </c>
      <c r="D16" s="1">
        <v>19</v>
      </c>
      <c r="E16" s="15">
        <f>D16/D22</f>
        <v>5.8641975308641972E-2</v>
      </c>
      <c r="F16" s="1">
        <v>0</v>
      </c>
      <c r="G16" s="71"/>
      <c r="H16" s="6">
        <f t="shared" si="0"/>
        <v>68</v>
      </c>
      <c r="I16" s="16">
        <f>H16/H22</f>
        <v>8.3028083028083025E-2</v>
      </c>
    </row>
    <row r="17" spans="1:9" x14ac:dyDescent="0.25">
      <c r="A17" s="10" t="s">
        <v>41</v>
      </c>
      <c r="B17" s="1">
        <v>1</v>
      </c>
      <c r="C17" s="15">
        <f>B17/B22</f>
        <v>2.0202020202020202E-3</v>
      </c>
      <c r="D17" s="1">
        <v>0</v>
      </c>
      <c r="E17" s="15">
        <f>D17/D22</f>
        <v>0</v>
      </c>
      <c r="F17" s="1">
        <v>0</v>
      </c>
      <c r="G17" s="71"/>
      <c r="H17" s="6">
        <f t="shared" si="0"/>
        <v>1</v>
      </c>
      <c r="I17" s="16">
        <f>H17/H22</f>
        <v>1.221001221001221E-3</v>
      </c>
    </row>
    <row r="18" spans="1:9" x14ac:dyDescent="0.25">
      <c r="A18" s="10" t="s">
        <v>10</v>
      </c>
      <c r="B18" s="6">
        <v>316</v>
      </c>
      <c r="C18" s="15">
        <f>B18/B22</f>
        <v>0.63838383838383839</v>
      </c>
      <c r="D18" s="6">
        <v>158</v>
      </c>
      <c r="E18" s="15">
        <f>D18/D22</f>
        <v>0.48765432098765432</v>
      </c>
      <c r="F18" s="6">
        <v>0</v>
      </c>
      <c r="G18" s="71"/>
      <c r="H18" s="6">
        <f t="shared" si="0"/>
        <v>474</v>
      </c>
      <c r="I18" s="16">
        <f>H18/H22</f>
        <v>0.57875457875457881</v>
      </c>
    </row>
    <row r="19" spans="1:9" x14ac:dyDescent="0.25">
      <c r="A19" s="10" t="s">
        <v>42</v>
      </c>
      <c r="B19" s="6">
        <v>15</v>
      </c>
      <c r="C19" s="15">
        <f>B19/B22</f>
        <v>3.0303030303030304E-2</v>
      </c>
      <c r="D19" s="6">
        <v>9</v>
      </c>
      <c r="E19" s="15">
        <f>D19/D22</f>
        <v>2.7777777777777776E-2</v>
      </c>
      <c r="F19" s="6">
        <v>0</v>
      </c>
      <c r="G19" s="71"/>
      <c r="H19" s="6">
        <f t="shared" si="0"/>
        <v>24</v>
      </c>
      <c r="I19" s="16">
        <f>H19/H22</f>
        <v>2.9304029304029304E-2</v>
      </c>
    </row>
    <row r="20" spans="1:9" x14ac:dyDescent="0.25">
      <c r="A20" s="10" t="s">
        <v>43</v>
      </c>
      <c r="B20" s="1">
        <v>20</v>
      </c>
      <c r="C20" s="15">
        <f>B20/B22</f>
        <v>4.0404040404040407E-2</v>
      </c>
      <c r="D20" s="1">
        <v>73</v>
      </c>
      <c r="E20" s="15">
        <f>D20/D22</f>
        <v>0.22530864197530864</v>
      </c>
      <c r="F20" s="1">
        <v>0</v>
      </c>
      <c r="G20" s="71"/>
      <c r="H20" s="6">
        <f t="shared" si="0"/>
        <v>93</v>
      </c>
      <c r="I20" s="16">
        <f>H20/H22</f>
        <v>0.11355311355311355</v>
      </c>
    </row>
    <row r="21" spans="1:9" x14ac:dyDescent="0.25">
      <c r="A21" s="21" t="s">
        <v>44</v>
      </c>
      <c r="B21" s="8">
        <v>6</v>
      </c>
      <c r="C21" s="15">
        <f>B21/B22</f>
        <v>1.2121212121212121E-2</v>
      </c>
      <c r="D21" s="8">
        <v>3</v>
      </c>
      <c r="E21" s="15">
        <f>D21/D22</f>
        <v>9.2592592592592587E-3</v>
      </c>
      <c r="F21" s="8">
        <v>0</v>
      </c>
      <c r="G21" s="72"/>
      <c r="H21" s="7">
        <f t="shared" si="0"/>
        <v>9</v>
      </c>
      <c r="I21" s="18">
        <f>H21/H22</f>
        <v>1.098901098901099E-2</v>
      </c>
    </row>
    <row r="22" spans="1:9" x14ac:dyDescent="0.25">
      <c r="A22" s="11" t="s">
        <v>7</v>
      </c>
      <c r="B22" s="7">
        <f>SUM(B13:B21)</f>
        <v>495</v>
      </c>
      <c r="C22" s="17">
        <f>SUM(C13:C21)</f>
        <v>1</v>
      </c>
      <c r="D22" s="7">
        <f>SUM(D13:D21)</f>
        <v>324</v>
      </c>
      <c r="E22" s="17">
        <f>SUM(E13:E21)</f>
        <v>1</v>
      </c>
      <c r="F22" s="7">
        <f>SUM(F13:F21)</f>
        <v>0</v>
      </c>
      <c r="G22" s="72"/>
      <c r="H22" s="7">
        <f t="shared" si="0"/>
        <v>819</v>
      </c>
      <c r="I22" s="18">
        <f>SUM(I13:I21)</f>
        <v>1.0000000000000002</v>
      </c>
    </row>
    <row r="23" spans="1:9" x14ac:dyDescent="0.25">
      <c r="A23" s="28" t="s">
        <v>11</v>
      </c>
      <c r="B23" s="35"/>
      <c r="C23" s="35"/>
      <c r="D23" s="35"/>
      <c r="E23" s="35"/>
      <c r="F23" s="35"/>
      <c r="G23" s="35"/>
      <c r="H23" s="35"/>
      <c r="I23" s="36"/>
    </row>
    <row r="24" spans="1:9" x14ac:dyDescent="0.25">
      <c r="A24" s="39" t="s">
        <v>12</v>
      </c>
      <c r="B24" s="5">
        <v>1</v>
      </c>
      <c r="C24" s="13">
        <f t="shared" ref="C24:C33" si="1">B24/$B$34</f>
        <v>2.0202020202020202E-3</v>
      </c>
      <c r="D24" s="5">
        <v>0</v>
      </c>
      <c r="E24" s="13">
        <f>D24/D34</f>
        <v>0</v>
      </c>
      <c r="F24" s="5">
        <v>0</v>
      </c>
      <c r="G24" s="70"/>
      <c r="H24" s="4">
        <f t="shared" ref="H24:H34" si="2">B24+D24</f>
        <v>1</v>
      </c>
      <c r="I24" s="14">
        <f>H24/H34</f>
        <v>1.221001221001221E-3</v>
      </c>
    </row>
    <row r="25" spans="1:9" x14ac:dyDescent="0.25">
      <c r="A25" s="10" t="s">
        <v>13</v>
      </c>
      <c r="B25" s="1">
        <v>59</v>
      </c>
      <c r="C25" s="13">
        <f t="shared" si="1"/>
        <v>0.1191919191919192</v>
      </c>
      <c r="D25" s="1">
        <v>0</v>
      </c>
      <c r="E25" s="15">
        <f>D25/D34</f>
        <v>0</v>
      </c>
      <c r="F25" s="1">
        <v>0</v>
      </c>
      <c r="G25" s="71"/>
      <c r="H25" s="6">
        <f t="shared" si="2"/>
        <v>59</v>
      </c>
      <c r="I25" s="16">
        <f>H25/H34</f>
        <v>7.2039072039072033E-2</v>
      </c>
    </row>
    <row r="26" spans="1:9" x14ac:dyDescent="0.25">
      <c r="A26" s="10" t="s">
        <v>14</v>
      </c>
      <c r="B26" s="1">
        <v>142</v>
      </c>
      <c r="C26" s="13">
        <f t="shared" si="1"/>
        <v>0.28686868686868688</v>
      </c>
      <c r="D26" s="1">
        <v>4</v>
      </c>
      <c r="E26" s="15">
        <f>D26/D34</f>
        <v>1.2345679012345678E-2</v>
      </c>
      <c r="F26" s="1">
        <v>0</v>
      </c>
      <c r="G26" s="70"/>
      <c r="H26" s="4">
        <f t="shared" si="2"/>
        <v>146</v>
      </c>
      <c r="I26" s="16">
        <f>H26/H34</f>
        <v>0.17826617826617827</v>
      </c>
    </row>
    <row r="27" spans="1:9" x14ac:dyDescent="0.25">
      <c r="A27" s="10" t="s">
        <v>15</v>
      </c>
      <c r="B27" s="1">
        <v>101</v>
      </c>
      <c r="C27" s="13">
        <f t="shared" si="1"/>
        <v>0.20404040404040405</v>
      </c>
      <c r="D27" s="1">
        <v>84</v>
      </c>
      <c r="E27" s="15">
        <f>D27/D34</f>
        <v>0.25925925925925924</v>
      </c>
      <c r="F27" s="1">
        <v>0</v>
      </c>
      <c r="G27" s="70"/>
      <c r="H27" s="4">
        <f t="shared" si="2"/>
        <v>185</v>
      </c>
      <c r="I27" s="16">
        <f>H27/H34</f>
        <v>0.22588522588522589</v>
      </c>
    </row>
    <row r="28" spans="1:9" x14ac:dyDescent="0.25">
      <c r="A28" s="10" t="s">
        <v>16</v>
      </c>
      <c r="B28" s="1">
        <v>56</v>
      </c>
      <c r="C28" s="13">
        <f t="shared" si="1"/>
        <v>0.11313131313131314</v>
      </c>
      <c r="D28" s="1">
        <v>73</v>
      </c>
      <c r="E28" s="15">
        <f>D28/D34</f>
        <v>0.22530864197530864</v>
      </c>
      <c r="F28" s="1">
        <v>0</v>
      </c>
      <c r="G28" s="70"/>
      <c r="H28" s="4">
        <f t="shared" si="2"/>
        <v>129</v>
      </c>
      <c r="I28" s="16">
        <f>H28/H34</f>
        <v>0.1575091575091575</v>
      </c>
    </row>
    <row r="29" spans="1:9" x14ac:dyDescent="0.25">
      <c r="A29" s="10" t="s">
        <v>17</v>
      </c>
      <c r="B29" s="1">
        <v>56</v>
      </c>
      <c r="C29" s="13">
        <f t="shared" si="1"/>
        <v>0.11313131313131314</v>
      </c>
      <c r="D29" s="1">
        <v>46</v>
      </c>
      <c r="E29" s="15">
        <f>D29/D34</f>
        <v>0.1419753086419753</v>
      </c>
      <c r="F29" s="1">
        <v>0</v>
      </c>
      <c r="G29" s="70"/>
      <c r="H29" s="4">
        <f t="shared" si="2"/>
        <v>102</v>
      </c>
      <c r="I29" s="16">
        <f>H29/H34</f>
        <v>0.12454212454212454</v>
      </c>
    </row>
    <row r="30" spans="1:9" x14ac:dyDescent="0.25">
      <c r="A30" s="10" t="s">
        <v>18</v>
      </c>
      <c r="B30" s="1">
        <v>36</v>
      </c>
      <c r="C30" s="13">
        <f t="shared" si="1"/>
        <v>7.2727272727272724E-2</v>
      </c>
      <c r="D30" s="1">
        <v>50</v>
      </c>
      <c r="E30" s="15">
        <f>D30/D34</f>
        <v>0.15432098765432098</v>
      </c>
      <c r="F30" s="1">
        <v>0</v>
      </c>
      <c r="G30" s="70"/>
      <c r="H30" s="4">
        <f t="shared" si="2"/>
        <v>86</v>
      </c>
      <c r="I30" s="16">
        <f>H30/H34</f>
        <v>0.10500610500610501</v>
      </c>
    </row>
    <row r="31" spans="1:9" x14ac:dyDescent="0.25">
      <c r="A31" s="10" t="s">
        <v>19</v>
      </c>
      <c r="B31" s="1">
        <v>31</v>
      </c>
      <c r="C31" s="13">
        <f t="shared" si="1"/>
        <v>6.2626262626262627E-2</v>
      </c>
      <c r="D31" s="1">
        <v>45</v>
      </c>
      <c r="E31" s="15">
        <f>D31/D34</f>
        <v>0.1388888888888889</v>
      </c>
      <c r="F31" s="1">
        <v>0</v>
      </c>
      <c r="G31" s="70"/>
      <c r="H31" s="4">
        <f t="shared" si="2"/>
        <v>76</v>
      </c>
      <c r="I31" s="16">
        <f>H31/H34</f>
        <v>9.2796092796092799E-2</v>
      </c>
    </row>
    <row r="32" spans="1:9" x14ac:dyDescent="0.25">
      <c r="A32" s="10" t="s">
        <v>20</v>
      </c>
      <c r="B32" s="1">
        <v>12</v>
      </c>
      <c r="C32" s="13">
        <f t="shared" si="1"/>
        <v>2.4242424242424242E-2</v>
      </c>
      <c r="D32" s="1">
        <v>22</v>
      </c>
      <c r="E32" s="15">
        <f>D32/D34</f>
        <v>6.7901234567901231E-2</v>
      </c>
      <c r="F32" s="1">
        <v>0</v>
      </c>
      <c r="G32" s="70"/>
      <c r="H32" s="4">
        <f t="shared" si="2"/>
        <v>34</v>
      </c>
      <c r="I32" s="16">
        <f>H32/H34</f>
        <v>4.1514041514041512E-2</v>
      </c>
    </row>
    <row r="33" spans="1:10" x14ac:dyDescent="0.25">
      <c r="A33" s="10" t="s">
        <v>21</v>
      </c>
      <c r="B33" s="1">
        <v>1</v>
      </c>
      <c r="C33" s="13">
        <f t="shared" si="1"/>
        <v>2.0202020202020202E-3</v>
      </c>
      <c r="D33" s="1">
        <v>0</v>
      </c>
      <c r="E33" s="15">
        <f>D33/D34</f>
        <v>0</v>
      </c>
      <c r="F33" s="1">
        <v>0</v>
      </c>
      <c r="G33" s="70"/>
      <c r="H33" s="4">
        <f t="shared" si="2"/>
        <v>1</v>
      </c>
      <c r="I33" s="16">
        <f>H33/H34</f>
        <v>1.221001221001221E-3</v>
      </c>
    </row>
    <row r="34" spans="1:10" x14ac:dyDescent="0.25">
      <c r="A34" s="11" t="s">
        <v>7</v>
      </c>
      <c r="B34" s="7">
        <f t="shared" ref="B34:E34" si="3">SUM(B24:B33)</f>
        <v>495</v>
      </c>
      <c r="C34" s="17">
        <f t="shared" si="3"/>
        <v>1</v>
      </c>
      <c r="D34" s="7">
        <f t="shared" si="3"/>
        <v>324</v>
      </c>
      <c r="E34" s="17">
        <f t="shared" si="3"/>
        <v>0.99999999999999989</v>
      </c>
      <c r="F34" s="7">
        <f t="shared" ref="F34" si="4">SUM(F24:F33)</f>
        <v>0</v>
      </c>
      <c r="G34" s="73"/>
      <c r="H34" s="4">
        <f t="shared" si="2"/>
        <v>819</v>
      </c>
      <c r="I34" s="18">
        <f>SUM(I24:I33)</f>
        <v>0.99999999999999989</v>
      </c>
      <c r="J34" s="3"/>
    </row>
    <row r="35" spans="1:10" x14ac:dyDescent="0.25">
      <c r="A35" s="28" t="s">
        <v>22</v>
      </c>
      <c r="B35" s="29"/>
      <c r="C35" s="29"/>
      <c r="D35" s="29"/>
      <c r="E35" s="29"/>
      <c r="F35" s="29"/>
      <c r="G35" s="29"/>
      <c r="H35" s="29"/>
      <c r="I35" s="31"/>
    </row>
    <row r="36" spans="1:10" x14ac:dyDescent="0.25">
      <c r="A36" s="9" t="s">
        <v>23</v>
      </c>
      <c r="B36" s="94">
        <v>26.76</v>
      </c>
      <c r="C36" s="95"/>
      <c r="D36" s="94">
        <v>32.69</v>
      </c>
      <c r="E36" s="95"/>
      <c r="F36" s="64">
        <v>0</v>
      </c>
      <c r="G36" s="64"/>
      <c r="H36" s="96">
        <v>29.1</v>
      </c>
      <c r="I36" s="97"/>
    </row>
    <row r="37" spans="1:10" x14ac:dyDescent="0.25">
      <c r="A37" s="12" t="s">
        <v>24</v>
      </c>
      <c r="B37" s="98">
        <v>8.57</v>
      </c>
      <c r="C37" s="99"/>
      <c r="D37" s="98">
        <v>9.1999999999999993</v>
      </c>
      <c r="E37" s="99"/>
      <c r="F37" s="65">
        <v>0</v>
      </c>
      <c r="G37" s="65"/>
      <c r="H37" s="100">
        <v>9.2899999999999991</v>
      </c>
      <c r="I37" s="101"/>
    </row>
    <row r="38" spans="1:10" x14ac:dyDescent="0.25">
      <c r="A38" s="28" t="s">
        <v>61</v>
      </c>
      <c r="B38" s="29"/>
      <c r="C38" s="29"/>
      <c r="D38" s="29"/>
      <c r="E38" s="29"/>
      <c r="F38" s="29"/>
      <c r="G38" s="29"/>
      <c r="H38" s="29"/>
      <c r="I38" s="31"/>
    </row>
    <row r="39" spans="1:10" x14ac:dyDescent="0.25">
      <c r="A39" s="10" t="s">
        <v>32</v>
      </c>
      <c r="B39" s="6">
        <v>442</v>
      </c>
      <c r="C39" s="15">
        <f>B39/B42</f>
        <v>0.89292929292929291</v>
      </c>
      <c r="D39" s="6">
        <v>215</v>
      </c>
      <c r="E39" s="15">
        <f>D39/D42</f>
        <v>0.6635802469135802</v>
      </c>
      <c r="F39" s="6">
        <v>0</v>
      </c>
      <c r="G39" s="71"/>
      <c r="H39" s="6">
        <f t="shared" ref="H39:H42" si="5">B39+D39</f>
        <v>657</v>
      </c>
      <c r="I39" s="16">
        <f>H39/H42</f>
        <v>0.80219780219780223</v>
      </c>
    </row>
    <row r="40" spans="1:10" x14ac:dyDescent="0.25">
      <c r="A40" s="10" t="s">
        <v>33</v>
      </c>
      <c r="B40" s="6">
        <v>20</v>
      </c>
      <c r="C40" s="15">
        <f>B40/B42</f>
        <v>4.0404040404040407E-2</v>
      </c>
      <c r="D40" s="6">
        <v>73</v>
      </c>
      <c r="E40" s="15">
        <f>D40/D42</f>
        <v>0.22530864197530864</v>
      </c>
      <c r="F40" s="6">
        <v>0</v>
      </c>
      <c r="G40" s="71"/>
      <c r="H40" s="6">
        <f t="shared" si="5"/>
        <v>93</v>
      </c>
      <c r="I40" s="16">
        <f>H40/H42</f>
        <v>0.11355311355311355</v>
      </c>
    </row>
    <row r="41" spans="1:10" x14ac:dyDescent="0.25">
      <c r="A41" s="10" t="s">
        <v>34</v>
      </c>
      <c r="B41" s="1">
        <v>33</v>
      </c>
      <c r="C41" s="15">
        <f>B41/B42</f>
        <v>6.6666666666666666E-2</v>
      </c>
      <c r="D41" s="1">
        <v>36</v>
      </c>
      <c r="E41" s="15">
        <f>D41/D42</f>
        <v>0.1111111111111111</v>
      </c>
      <c r="F41" s="1">
        <v>0</v>
      </c>
      <c r="G41" s="71"/>
      <c r="H41" s="6">
        <f t="shared" si="5"/>
        <v>69</v>
      </c>
      <c r="I41" s="16">
        <f>H41/H42</f>
        <v>8.4249084249084255E-2</v>
      </c>
    </row>
    <row r="42" spans="1:10" x14ac:dyDescent="0.25">
      <c r="A42" s="11" t="s">
        <v>7</v>
      </c>
      <c r="B42" s="7">
        <f t="shared" ref="B42:I42" si="6">SUM(B39:B41)</f>
        <v>495</v>
      </c>
      <c r="C42" s="17">
        <f t="shared" si="6"/>
        <v>1</v>
      </c>
      <c r="D42" s="7">
        <f t="shared" si="6"/>
        <v>324</v>
      </c>
      <c r="E42" s="17">
        <f t="shared" si="6"/>
        <v>1</v>
      </c>
      <c r="F42" s="7">
        <f t="shared" ref="F42" si="7">SUM(F39:F41)</f>
        <v>0</v>
      </c>
      <c r="G42" s="72"/>
      <c r="H42" s="7">
        <f t="shared" si="5"/>
        <v>819</v>
      </c>
      <c r="I42" s="18">
        <f t="shared" si="6"/>
        <v>1</v>
      </c>
    </row>
    <row r="43" spans="1:10" x14ac:dyDescent="0.25">
      <c r="A43" s="28" t="s">
        <v>46</v>
      </c>
      <c r="B43" s="29"/>
      <c r="C43" s="29"/>
      <c r="D43" s="29"/>
      <c r="E43" s="29"/>
      <c r="F43" s="29"/>
      <c r="G43" s="29"/>
      <c r="H43" s="29"/>
      <c r="I43" s="31"/>
    </row>
    <row r="44" spans="1:10" x14ac:dyDescent="0.25">
      <c r="A44" s="9" t="s">
        <v>25</v>
      </c>
      <c r="B44" s="4">
        <v>297</v>
      </c>
      <c r="C44" s="19">
        <f>B44/B46</f>
        <v>0.6</v>
      </c>
      <c r="D44" s="5">
        <v>154</v>
      </c>
      <c r="E44" s="19">
        <f>D44/D46</f>
        <v>0.47530864197530864</v>
      </c>
      <c r="F44" s="5">
        <v>0</v>
      </c>
      <c r="G44" s="70"/>
      <c r="H44" s="4">
        <f t="shared" ref="H44:H46" si="8">B44+D44</f>
        <v>451</v>
      </c>
      <c r="I44" s="14">
        <f>H44/H46</f>
        <v>0.55067155067155071</v>
      </c>
    </row>
    <row r="45" spans="1:10" x14ac:dyDescent="0.25">
      <c r="A45" s="10" t="s">
        <v>26</v>
      </c>
      <c r="B45" s="6">
        <v>198</v>
      </c>
      <c r="C45" s="15">
        <f>B45/B46</f>
        <v>0.4</v>
      </c>
      <c r="D45" s="6">
        <v>170</v>
      </c>
      <c r="E45" s="15">
        <f>D45/D46</f>
        <v>0.52469135802469136</v>
      </c>
      <c r="F45" s="6">
        <v>0</v>
      </c>
      <c r="G45" s="70"/>
      <c r="H45" s="4">
        <f t="shared" si="8"/>
        <v>368</v>
      </c>
      <c r="I45" s="16">
        <f>H45/H46</f>
        <v>0.44932844932844934</v>
      </c>
    </row>
    <row r="46" spans="1:10" x14ac:dyDescent="0.25">
      <c r="A46" s="11" t="s">
        <v>7</v>
      </c>
      <c r="B46" s="7">
        <f t="shared" ref="B46:E46" si="9">SUM(B44:B45)</f>
        <v>495</v>
      </c>
      <c r="C46" s="20">
        <f t="shared" si="9"/>
        <v>1</v>
      </c>
      <c r="D46" s="7">
        <f t="shared" si="9"/>
        <v>324</v>
      </c>
      <c r="E46" s="20">
        <f t="shared" si="9"/>
        <v>1</v>
      </c>
      <c r="F46" s="7">
        <f t="shared" ref="F46" si="10">SUM(F44:F45)</f>
        <v>0</v>
      </c>
      <c r="G46" s="74"/>
      <c r="H46" s="4">
        <f t="shared" si="8"/>
        <v>819</v>
      </c>
      <c r="I46" s="38">
        <f>SUM(I44:I45)</f>
        <v>1</v>
      </c>
    </row>
    <row r="47" spans="1:10" ht="12.75" customHeight="1" x14ac:dyDescent="0.25">
      <c r="A47" s="28" t="s">
        <v>45</v>
      </c>
      <c r="B47" s="29"/>
      <c r="C47" s="29"/>
      <c r="D47" s="29"/>
      <c r="E47" s="29"/>
      <c r="F47" s="29"/>
      <c r="G47" s="29"/>
      <c r="H47" s="29"/>
      <c r="I47" s="31"/>
    </row>
    <row r="48" spans="1:10" ht="12.75" customHeight="1" x14ac:dyDescent="0.25">
      <c r="A48" s="9" t="s">
        <v>36</v>
      </c>
      <c r="B48" s="4">
        <v>186</v>
      </c>
      <c r="C48" s="19">
        <f>B48/B50</f>
        <v>0.37575757575757573</v>
      </c>
      <c r="D48" s="5">
        <v>162</v>
      </c>
      <c r="E48" s="19">
        <f>D48/D50</f>
        <v>0.5</v>
      </c>
      <c r="F48" s="5">
        <v>0</v>
      </c>
      <c r="G48" s="70"/>
      <c r="H48" s="4">
        <f t="shared" ref="H48:H50" si="11">B48+D48</f>
        <v>348</v>
      </c>
      <c r="I48" s="14">
        <f>H48/H50</f>
        <v>0.4249084249084249</v>
      </c>
    </row>
    <row r="49" spans="1:11" ht="12.75" customHeight="1" x14ac:dyDescent="0.25">
      <c r="A49" s="10" t="s">
        <v>37</v>
      </c>
      <c r="B49" s="6">
        <v>309</v>
      </c>
      <c r="C49" s="15">
        <f>B49/B50</f>
        <v>0.62424242424242427</v>
      </c>
      <c r="D49" s="6">
        <v>162</v>
      </c>
      <c r="E49" s="15">
        <f>D49/D50</f>
        <v>0.5</v>
      </c>
      <c r="F49" s="6">
        <v>0</v>
      </c>
      <c r="G49" s="70"/>
      <c r="H49" s="4">
        <f t="shared" si="11"/>
        <v>471</v>
      </c>
      <c r="I49" s="16">
        <f>H49/H50</f>
        <v>0.57509157509157505</v>
      </c>
    </row>
    <row r="50" spans="1:11" x14ac:dyDescent="0.25">
      <c r="A50" s="11" t="s">
        <v>7</v>
      </c>
      <c r="B50" s="7">
        <f t="shared" ref="B50:E50" si="12">SUM(B48:B49)</f>
        <v>495</v>
      </c>
      <c r="C50" s="20">
        <f t="shared" si="12"/>
        <v>1</v>
      </c>
      <c r="D50" s="7">
        <f t="shared" si="12"/>
        <v>324</v>
      </c>
      <c r="E50" s="20">
        <f t="shared" si="12"/>
        <v>1</v>
      </c>
      <c r="F50" s="7">
        <f t="shared" ref="F50" si="13">SUM(F48:F49)</f>
        <v>0</v>
      </c>
      <c r="G50" s="74"/>
      <c r="H50" s="4">
        <f t="shared" si="11"/>
        <v>819</v>
      </c>
      <c r="I50" s="18">
        <f>SUM(I48:I49)</f>
        <v>1</v>
      </c>
    </row>
    <row r="51" spans="1:11" x14ac:dyDescent="0.25">
      <c r="A51" s="32" t="s">
        <v>28</v>
      </c>
      <c r="B51" s="33"/>
      <c r="C51" s="33"/>
      <c r="D51" s="33"/>
      <c r="E51" s="33"/>
      <c r="F51" s="33"/>
      <c r="G51" s="33"/>
      <c r="H51" s="33"/>
      <c r="I51" s="37"/>
    </row>
    <row r="52" spans="1:11" x14ac:dyDescent="0.25">
      <c r="A52" s="46" t="s">
        <v>27</v>
      </c>
      <c r="B52" s="87">
        <v>367.3</v>
      </c>
      <c r="C52" s="88"/>
      <c r="D52" s="89">
        <v>206.1</v>
      </c>
      <c r="E52" s="90"/>
      <c r="F52" s="75">
        <v>0</v>
      </c>
      <c r="G52" s="75"/>
      <c r="H52" s="89">
        <v>573.4</v>
      </c>
      <c r="I52" s="91"/>
      <c r="K52" s="77"/>
    </row>
    <row r="53" spans="1:11" x14ac:dyDescent="0.25">
      <c r="A53" s="28" t="s">
        <v>47</v>
      </c>
      <c r="B53" s="29"/>
      <c r="C53" s="29"/>
      <c r="D53" s="29"/>
      <c r="E53" s="29"/>
      <c r="F53" s="29"/>
      <c r="G53" s="29"/>
      <c r="H53" s="29"/>
      <c r="I53" s="31"/>
    </row>
    <row r="54" spans="1:11" x14ac:dyDescent="0.25">
      <c r="A54" s="40" t="s">
        <v>48</v>
      </c>
      <c r="B54" s="4">
        <v>495</v>
      </c>
      <c r="C54" s="19">
        <f>B54/B56</f>
        <v>1</v>
      </c>
      <c r="D54" s="4">
        <v>314</v>
      </c>
      <c r="E54" s="19">
        <f>D54/D56</f>
        <v>0.96913580246913578</v>
      </c>
      <c r="F54" s="4">
        <v>0</v>
      </c>
      <c r="G54" s="70"/>
      <c r="H54" s="4">
        <f t="shared" ref="H54:H56" si="14">B54+D54</f>
        <v>809</v>
      </c>
      <c r="I54" s="14">
        <f>H54/H56</f>
        <v>0.98778998778998783</v>
      </c>
    </row>
    <row r="55" spans="1:11" x14ac:dyDescent="0.25">
      <c r="A55" s="41" t="s">
        <v>49</v>
      </c>
      <c r="B55" s="6">
        <v>0</v>
      </c>
      <c r="C55" s="15">
        <f>B55/B56</f>
        <v>0</v>
      </c>
      <c r="D55" s="6">
        <v>10</v>
      </c>
      <c r="E55" s="15">
        <f>D55/D56</f>
        <v>3.0864197530864196E-2</v>
      </c>
      <c r="F55" s="6">
        <v>0</v>
      </c>
      <c r="G55" s="70"/>
      <c r="H55" s="4">
        <f t="shared" si="14"/>
        <v>10</v>
      </c>
      <c r="I55" s="16">
        <f>H55/H56</f>
        <v>1.221001221001221E-2</v>
      </c>
    </row>
    <row r="56" spans="1:11" ht="13.8" thickBot="1" x14ac:dyDescent="0.3">
      <c r="A56" s="42" t="s">
        <v>7</v>
      </c>
      <c r="B56" s="43">
        <f t="shared" ref="B56:E56" si="15">SUM(B54:B55)</f>
        <v>495</v>
      </c>
      <c r="C56" s="44">
        <f t="shared" si="15"/>
        <v>1</v>
      </c>
      <c r="D56" s="43">
        <f t="shared" si="15"/>
        <v>324</v>
      </c>
      <c r="E56" s="44">
        <f t="shared" si="15"/>
        <v>1</v>
      </c>
      <c r="F56" s="43">
        <f t="shared" ref="F56" si="16">SUM(F54:F55)</f>
        <v>0</v>
      </c>
      <c r="G56" s="76"/>
      <c r="H56" s="43">
        <f t="shared" si="14"/>
        <v>819</v>
      </c>
      <c r="I56" s="45">
        <f>SUM(I54:I55)</f>
        <v>1</v>
      </c>
    </row>
    <row r="57" spans="1:11" ht="13.8" thickTop="1" x14ac:dyDescent="0.25">
      <c r="A57" s="78"/>
      <c r="B57" s="79"/>
      <c r="C57" s="74"/>
      <c r="D57" s="79"/>
      <c r="E57" s="74"/>
      <c r="F57" s="79"/>
      <c r="G57" s="74"/>
      <c r="H57" s="79"/>
      <c r="I57" s="80"/>
    </row>
    <row r="58" spans="1:11" ht="15" customHeight="1" x14ac:dyDescent="0.25">
      <c r="A58" s="81" t="s">
        <v>58</v>
      </c>
      <c r="B58" s="81"/>
      <c r="C58" s="81"/>
      <c r="D58" s="81"/>
      <c r="E58" s="81"/>
      <c r="F58" s="82"/>
      <c r="G58" s="81"/>
      <c r="H58" s="81"/>
      <c r="I58" s="81"/>
    </row>
    <row r="59" spans="1:11" ht="37.950000000000003" customHeight="1" x14ac:dyDescent="0.25">
      <c r="A59" s="92" t="s">
        <v>59</v>
      </c>
      <c r="B59" s="92"/>
      <c r="C59" s="92"/>
      <c r="D59" s="92"/>
      <c r="E59" s="92"/>
      <c r="F59" s="92"/>
      <c r="G59" s="92"/>
      <c r="H59" s="92"/>
      <c r="I59" s="92"/>
    </row>
    <row r="60" spans="1:11" ht="38.1" customHeight="1" x14ac:dyDescent="0.25">
      <c r="A60" s="85" t="s">
        <v>60</v>
      </c>
      <c r="B60" s="85"/>
      <c r="C60" s="85"/>
      <c r="D60" s="85"/>
      <c r="E60" s="85"/>
      <c r="F60" s="85"/>
      <c r="G60" s="85"/>
      <c r="H60" s="85"/>
      <c r="I60" s="85"/>
    </row>
    <row r="61" spans="1:11" ht="16.2" customHeight="1" x14ac:dyDescent="0.25">
      <c r="A61" s="93" t="s">
        <v>30</v>
      </c>
      <c r="B61" s="93"/>
      <c r="C61" s="93"/>
      <c r="D61" s="93"/>
      <c r="E61" s="93"/>
      <c r="F61" s="93"/>
      <c r="G61" s="93"/>
      <c r="H61" s="93"/>
      <c r="I61" s="93"/>
    </row>
    <row r="62" spans="1:11" x14ac:dyDescent="0.25">
      <c r="H62" s="86"/>
      <c r="I62" s="86"/>
    </row>
    <row r="63" spans="1:11" x14ac:dyDescent="0.25">
      <c r="H63" s="86"/>
      <c r="I63" s="86"/>
    </row>
  </sheetData>
  <mergeCells count="20">
    <mergeCell ref="A2:I2"/>
    <mergeCell ref="A4:I4"/>
    <mergeCell ref="B6:C6"/>
    <mergeCell ref="D6:E6"/>
    <mergeCell ref="H6:I6"/>
    <mergeCell ref="A3:I3"/>
    <mergeCell ref="B36:C36"/>
    <mergeCell ref="D36:E36"/>
    <mergeCell ref="H36:I36"/>
    <mergeCell ref="B37:C37"/>
    <mergeCell ref="D37:E37"/>
    <mergeCell ref="H37:I37"/>
    <mergeCell ref="A60:I60"/>
    <mergeCell ref="H62:I62"/>
    <mergeCell ref="H63:I63"/>
    <mergeCell ref="B52:C52"/>
    <mergeCell ref="D52:E52"/>
    <mergeCell ref="H52:I52"/>
    <mergeCell ref="A59:I59"/>
    <mergeCell ref="A61:I61"/>
  </mergeCells>
  <printOptions horizontalCentered="1"/>
  <pageMargins left="0.7" right="0.7" top="0.75" bottom="0.75" header="0.3" footer="0.3"/>
  <pageSetup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K63"/>
  <sheetViews>
    <sheetView tabSelected="1" zoomScale="96" zoomScaleNormal="96" workbookViewId="0">
      <selection activeCell="A2" sqref="A2:I2"/>
    </sheetView>
  </sheetViews>
  <sheetFormatPr defaultRowHeight="13.2" x14ac:dyDescent="0.25"/>
  <cols>
    <col min="1" max="1" width="36.6640625" customWidth="1"/>
    <col min="2" max="5" width="8.6640625" customWidth="1"/>
    <col min="6" max="6" width="6.6640625" style="2" hidden="1" customWidth="1"/>
    <col min="7" max="7" width="9.109375" hidden="1" customWidth="1"/>
    <col min="8" max="9" width="8.6640625" customWidth="1"/>
  </cols>
  <sheetData>
    <row r="2" spans="1:9" ht="15.6" x14ac:dyDescent="0.3">
      <c r="A2" s="102" t="s">
        <v>57</v>
      </c>
      <c r="B2" s="102"/>
      <c r="C2" s="102"/>
      <c r="D2" s="102"/>
      <c r="E2" s="102"/>
      <c r="F2" s="102"/>
      <c r="G2" s="102"/>
      <c r="H2" s="102"/>
      <c r="I2" s="102"/>
    </row>
    <row r="3" spans="1:9" ht="15.6" x14ac:dyDescent="0.3">
      <c r="A3" s="102" t="s">
        <v>62</v>
      </c>
      <c r="B3" s="102"/>
      <c r="C3" s="102"/>
      <c r="D3" s="102"/>
      <c r="E3" s="102"/>
      <c r="F3" s="102"/>
      <c r="G3" s="102"/>
      <c r="H3" s="102"/>
      <c r="I3" s="102"/>
    </row>
    <row r="4" spans="1:9" ht="15.6" x14ac:dyDescent="0.3">
      <c r="A4" s="102" t="s">
        <v>51</v>
      </c>
      <c r="B4" s="102"/>
      <c r="C4" s="102"/>
      <c r="D4" s="102"/>
      <c r="E4" s="102"/>
      <c r="F4" s="102"/>
      <c r="G4" s="102"/>
      <c r="H4" s="102"/>
      <c r="I4" s="102"/>
    </row>
    <row r="5" spans="1:9" ht="13.8" thickBot="1" x14ac:dyDescent="0.3"/>
    <row r="6" spans="1:9" ht="13.8" thickTop="1" x14ac:dyDescent="0.25">
      <c r="A6" s="22"/>
      <c r="B6" s="103" t="s">
        <v>0</v>
      </c>
      <c r="C6" s="104"/>
      <c r="D6" s="105" t="s">
        <v>35</v>
      </c>
      <c r="E6" s="104"/>
      <c r="F6" s="66" t="s">
        <v>3</v>
      </c>
      <c r="G6" s="67"/>
      <c r="H6" s="103" t="s">
        <v>7</v>
      </c>
      <c r="I6" s="106"/>
    </row>
    <row r="7" spans="1:9" x14ac:dyDescent="0.25">
      <c r="A7" s="23"/>
      <c r="B7" s="24" t="s">
        <v>1</v>
      </c>
      <c r="C7" s="25" t="s">
        <v>2</v>
      </c>
      <c r="D7" s="24" t="s">
        <v>1</v>
      </c>
      <c r="E7" s="25" t="s">
        <v>2</v>
      </c>
      <c r="F7" s="26" t="s">
        <v>1</v>
      </c>
      <c r="G7" s="25" t="s">
        <v>2</v>
      </c>
      <c r="H7" s="24" t="s">
        <v>1</v>
      </c>
      <c r="I7" s="27" t="s">
        <v>2</v>
      </c>
    </row>
    <row r="8" spans="1:9" x14ac:dyDescent="0.25">
      <c r="A8" s="28" t="s">
        <v>4</v>
      </c>
      <c r="B8" s="29"/>
      <c r="C8" s="29"/>
      <c r="D8" s="29"/>
      <c r="E8" s="29"/>
      <c r="F8" s="30"/>
      <c r="G8" s="29"/>
      <c r="H8" s="29"/>
      <c r="I8" s="31"/>
    </row>
    <row r="9" spans="1:9" x14ac:dyDescent="0.25">
      <c r="A9" s="9" t="s">
        <v>5</v>
      </c>
      <c r="B9" s="4">
        <v>28</v>
      </c>
      <c r="C9" s="13">
        <f>B9/B11</f>
        <v>0.2074074074074074</v>
      </c>
      <c r="D9" s="4">
        <v>34</v>
      </c>
      <c r="E9" s="13">
        <f>D9/D11</f>
        <v>0.20118343195266272</v>
      </c>
      <c r="F9" s="5">
        <v>0</v>
      </c>
      <c r="G9" s="13" t="e">
        <f>F9/F11</f>
        <v>#DIV/0!</v>
      </c>
      <c r="H9" s="83">
        <f>B9+D9</f>
        <v>62</v>
      </c>
      <c r="I9" s="14">
        <f>H9/H11</f>
        <v>0.20394736842105263</v>
      </c>
    </row>
    <row r="10" spans="1:9" x14ac:dyDescent="0.25">
      <c r="A10" s="10" t="s">
        <v>6</v>
      </c>
      <c r="B10" s="6">
        <v>107</v>
      </c>
      <c r="C10" s="15">
        <f>B10/B11</f>
        <v>0.79259259259259263</v>
      </c>
      <c r="D10" s="6">
        <v>135</v>
      </c>
      <c r="E10" s="15">
        <f>D10/D11</f>
        <v>0.79881656804733725</v>
      </c>
      <c r="F10" s="1">
        <v>0</v>
      </c>
      <c r="G10" s="15" t="e">
        <f>F10/F11</f>
        <v>#DIV/0!</v>
      </c>
      <c r="H10" s="84">
        <f>B10+D10</f>
        <v>242</v>
      </c>
      <c r="I10" s="16">
        <f>H10/H11</f>
        <v>0.79605263157894735</v>
      </c>
    </row>
    <row r="11" spans="1:9" x14ac:dyDescent="0.25">
      <c r="A11" s="11" t="s">
        <v>7</v>
      </c>
      <c r="B11" s="7">
        <f>SUM(B9:B10)</f>
        <v>135</v>
      </c>
      <c r="C11" s="17">
        <f>SUM(C9:C10)</f>
        <v>1</v>
      </c>
      <c r="D11" s="7">
        <f>D9+D10</f>
        <v>169</v>
      </c>
      <c r="E11" s="17">
        <f>SUM(E9:E10)</f>
        <v>1</v>
      </c>
      <c r="F11" s="8">
        <f>SUM(F9:F10)</f>
        <v>0</v>
      </c>
      <c r="G11" s="17" t="e">
        <f>SUM(G9:G10)</f>
        <v>#DIV/0!</v>
      </c>
      <c r="H11" s="7">
        <f>B11+D11</f>
        <v>304</v>
      </c>
      <c r="I11" s="18">
        <f>SUM(I9:I10)</f>
        <v>1</v>
      </c>
    </row>
    <row r="12" spans="1:9" x14ac:dyDescent="0.25">
      <c r="A12" s="28" t="s">
        <v>8</v>
      </c>
      <c r="B12" s="35"/>
      <c r="C12" s="35"/>
      <c r="D12" s="35"/>
      <c r="E12" s="35"/>
      <c r="F12" s="35"/>
      <c r="G12" s="35"/>
      <c r="H12" s="35"/>
      <c r="I12" s="36"/>
    </row>
    <row r="13" spans="1:9" x14ac:dyDescent="0.25">
      <c r="A13" s="9" t="s">
        <v>38</v>
      </c>
      <c r="B13" s="5">
        <v>0</v>
      </c>
      <c r="C13" s="13">
        <f>B13/B22</f>
        <v>0</v>
      </c>
      <c r="D13" s="5">
        <v>0</v>
      </c>
      <c r="E13" s="13">
        <f>D13/D22</f>
        <v>0</v>
      </c>
      <c r="F13" s="5">
        <v>0</v>
      </c>
      <c r="G13" s="13" t="e">
        <f>F13/F22</f>
        <v>#DIV/0!</v>
      </c>
      <c r="H13" s="4">
        <f t="shared" ref="H13:H21" si="0">B13+D13</f>
        <v>0</v>
      </c>
      <c r="I13" s="14">
        <f>H13/H22</f>
        <v>0</v>
      </c>
    </row>
    <row r="14" spans="1:9" x14ac:dyDescent="0.25">
      <c r="A14" s="10" t="s">
        <v>9</v>
      </c>
      <c r="B14" s="1">
        <v>1</v>
      </c>
      <c r="C14" s="15">
        <f>B14/B22</f>
        <v>7.4074074074074077E-3</v>
      </c>
      <c r="D14" s="1">
        <v>2</v>
      </c>
      <c r="E14" s="15">
        <f>D14/D22</f>
        <v>1.1834319526627219E-2</v>
      </c>
      <c r="F14" s="1">
        <v>0</v>
      </c>
      <c r="G14" s="15" t="e">
        <f>F14/F22</f>
        <v>#DIV/0!</v>
      </c>
      <c r="H14" s="6">
        <f t="shared" si="0"/>
        <v>3</v>
      </c>
      <c r="I14" s="16">
        <f>H14/H22</f>
        <v>9.8684210526315784E-3</v>
      </c>
    </row>
    <row r="15" spans="1:9" x14ac:dyDescent="0.25">
      <c r="A15" s="10" t="s">
        <v>39</v>
      </c>
      <c r="B15" s="1">
        <v>15</v>
      </c>
      <c r="C15" s="15">
        <f>B15/B22</f>
        <v>0.1111111111111111</v>
      </c>
      <c r="D15" s="1">
        <v>22</v>
      </c>
      <c r="E15" s="15">
        <f>D15/D22</f>
        <v>0.13017751479289941</v>
      </c>
      <c r="F15" s="1">
        <v>0</v>
      </c>
      <c r="G15" s="15" t="e">
        <f>F15/F22</f>
        <v>#DIV/0!</v>
      </c>
      <c r="H15" s="6">
        <f t="shared" si="0"/>
        <v>37</v>
      </c>
      <c r="I15" s="16">
        <f>H15/H22</f>
        <v>0.12171052631578948</v>
      </c>
    </row>
    <row r="16" spans="1:9" x14ac:dyDescent="0.25">
      <c r="A16" s="10" t="s">
        <v>40</v>
      </c>
      <c r="B16" s="1">
        <v>15</v>
      </c>
      <c r="C16" s="15">
        <f>B16/B22</f>
        <v>0.1111111111111111</v>
      </c>
      <c r="D16" s="1">
        <v>6</v>
      </c>
      <c r="E16" s="15">
        <f>D16/D22</f>
        <v>3.5502958579881658E-2</v>
      </c>
      <c r="F16" s="1">
        <v>0</v>
      </c>
      <c r="G16" s="15" t="e">
        <f>F16/F22</f>
        <v>#DIV/0!</v>
      </c>
      <c r="H16" s="6">
        <f t="shared" si="0"/>
        <v>21</v>
      </c>
      <c r="I16" s="16">
        <f>H16/H22</f>
        <v>6.9078947368421059E-2</v>
      </c>
    </row>
    <row r="17" spans="1:9" x14ac:dyDescent="0.25">
      <c r="A17" s="10" t="s">
        <v>41</v>
      </c>
      <c r="B17" s="1">
        <v>0</v>
      </c>
      <c r="C17" s="15">
        <f>B17/B22</f>
        <v>0</v>
      </c>
      <c r="D17" s="1">
        <v>0</v>
      </c>
      <c r="E17" s="15">
        <f>D17/D22</f>
        <v>0</v>
      </c>
      <c r="F17" s="1">
        <v>0</v>
      </c>
      <c r="G17" s="15" t="e">
        <f>F17/F22</f>
        <v>#DIV/0!</v>
      </c>
      <c r="H17" s="6">
        <f t="shared" si="0"/>
        <v>0</v>
      </c>
      <c r="I17" s="16">
        <f>H17/H22</f>
        <v>0</v>
      </c>
    </row>
    <row r="18" spans="1:9" x14ac:dyDescent="0.25">
      <c r="A18" s="10" t="s">
        <v>10</v>
      </c>
      <c r="B18" s="6">
        <v>98</v>
      </c>
      <c r="C18" s="15">
        <f>B18/B22</f>
        <v>0.72592592592592597</v>
      </c>
      <c r="D18" s="6">
        <v>134</v>
      </c>
      <c r="E18" s="15">
        <f>D18/D22</f>
        <v>0.79289940828402372</v>
      </c>
      <c r="F18" s="1">
        <v>0</v>
      </c>
      <c r="G18" s="15" t="e">
        <f>F18/F22</f>
        <v>#DIV/0!</v>
      </c>
      <c r="H18" s="6">
        <f t="shared" si="0"/>
        <v>232</v>
      </c>
      <c r="I18" s="16">
        <f>H18/H22</f>
        <v>0.76315789473684215</v>
      </c>
    </row>
    <row r="19" spans="1:9" x14ac:dyDescent="0.25">
      <c r="A19" s="10" t="s">
        <v>42</v>
      </c>
      <c r="B19" s="6">
        <v>5</v>
      </c>
      <c r="C19" s="15">
        <f>B19/B22</f>
        <v>3.7037037037037035E-2</v>
      </c>
      <c r="D19" s="6">
        <v>4</v>
      </c>
      <c r="E19" s="15">
        <f>D19/D22</f>
        <v>2.3668639053254437E-2</v>
      </c>
      <c r="F19" s="1">
        <v>0</v>
      </c>
      <c r="G19" s="15" t="e">
        <f>F19/F22</f>
        <v>#DIV/0!</v>
      </c>
      <c r="H19" s="6">
        <f t="shared" si="0"/>
        <v>9</v>
      </c>
      <c r="I19" s="16">
        <f>H19/H22</f>
        <v>2.9605263157894735E-2</v>
      </c>
    </row>
    <row r="20" spans="1:9" x14ac:dyDescent="0.25">
      <c r="A20" s="10" t="s">
        <v>43</v>
      </c>
      <c r="B20" s="1">
        <v>0</v>
      </c>
      <c r="C20" s="15">
        <f>B20/B22</f>
        <v>0</v>
      </c>
      <c r="D20" s="1">
        <v>0</v>
      </c>
      <c r="E20" s="15">
        <f>D20/D22</f>
        <v>0</v>
      </c>
      <c r="F20" s="1">
        <v>0</v>
      </c>
      <c r="G20" s="15" t="e">
        <f>F20/F22</f>
        <v>#DIV/0!</v>
      </c>
      <c r="H20" s="6">
        <f t="shared" si="0"/>
        <v>0</v>
      </c>
      <c r="I20" s="16">
        <f>H20/H22</f>
        <v>0</v>
      </c>
    </row>
    <row r="21" spans="1:9" x14ac:dyDescent="0.25">
      <c r="A21" s="21" t="s">
        <v>44</v>
      </c>
      <c r="B21" s="8">
        <v>1</v>
      </c>
      <c r="C21" s="15">
        <f>B21/B22</f>
        <v>7.4074074074074077E-3</v>
      </c>
      <c r="D21" s="8">
        <v>1</v>
      </c>
      <c r="E21" s="15">
        <f>D21/D22</f>
        <v>5.9171597633136093E-3</v>
      </c>
      <c r="F21" s="8">
        <v>0</v>
      </c>
      <c r="G21" s="15" t="e">
        <f>F21/F22</f>
        <v>#DIV/0!</v>
      </c>
      <c r="H21" s="7">
        <f t="shared" si="0"/>
        <v>2</v>
      </c>
      <c r="I21" s="18">
        <f>H21/H22</f>
        <v>6.5789473684210523E-3</v>
      </c>
    </row>
    <row r="22" spans="1:9" x14ac:dyDescent="0.25">
      <c r="A22" s="11" t="s">
        <v>7</v>
      </c>
      <c r="B22" s="7">
        <f>SUM(B13:B21)</f>
        <v>135</v>
      </c>
      <c r="C22" s="17">
        <f>SUM(C13:C21)</f>
        <v>1</v>
      </c>
      <c r="D22" s="7">
        <f>SUM(D13:D21)</f>
        <v>169</v>
      </c>
      <c r="E22" s="17">
        <f>SUM(E13:E21)</f>
        <v>1</v>
      </c>
      <c r="F22" s="8">
        <f>SUM(F13:F21)</f>
        <v>0</v>
      </c>
      <c r="G22" s="17" t="e">
        <f>SUM(G13:G20)</f>
        <v>#DIV/0!</v>
      </c>
      <c r="H22" s="7">
        <f>B22+D22</f>
        <v>304</v>
      </c>
      <c r="I22" s="18">
        <f>SUM(I13:I21)</f>
        <v>1</v>
      </c>
    </row>
    <row r="23" spans="1:9" x14ac:dyDescent="0.25">
      <c r="A23" s="28" t="s">
        <v>11</v>
      </c>
      <c r="B23" s="35"/>
      <c r="C23" s="35"/>
      <c r="D23" s="35"/>
      <c r="E23" s="35"/>
      <c r="F23" s="35"/>
      <c r="G23" s="35"/>
      <c r="H23" s="35"/>
      <c r="I23" s="36"/>
    </row>
    <row r="24" spans="1:9" x14ac:dyDescent="0.25">
      <c r="A24" s="39" t="s">
        <v>12</v>
      </c>
      <c r="B24" s="5">
        <v>0</v>
      </c>
      <c r="C24" s="13">
        <f t="shared" ref="C24:C33" si="1">B24/$B$34</f>
        <v>0</v>
      </c>
      <c r="D24" s="5">
        <v>0</v>
      </c>
      <c r="E24" s="13">
        <f>D24/D34</f>
        <v>0</v>
      </c>
      <c r="F24" s="5">
        <v>0</v>
      </c>
      <c r="G24" s="13" t="e">
        <f>F24/F34</f>
        <v>#DIV/0!</v>
      </c>
      <c r="H24" s="5">
        <f t="shared" ref="H24:H33" si="2">B24+D24</f>
        <v>0</v>
      </c>
      <c r="I24" s="14">
        <f>H24/H34</f>
        <v>0</v>
      </c>
    </row>
    <row r="25" spans="1:9" x14ac:dyDescent="0.25">
      <c r="A25" s="10" t="s">
        <v>13</v>
      </c>
      <c r="B25" s="1">
        <v>12</v>
      </c>
      <c r="C25" s="13">
        <f t="shared" si="1"/>
        <v>8.8888888888888892E-2</v>
      </c>
      <c r="D25" s="1">
        <v>0</v>
      </c>
      <c r="E25" s="15">
        <f>D25/D34</f>
        <v>0</v>
      </c>
      <c r="F25" s="1">
        <v>0</v>
      </c>
      <c r="G25" s="15" t="e">
        <f>F25/F34</f>
        <v>#DIV/0!</v>
      </c>
      <c r="H25" s="1">
        <f t="shared" si="2"/>
        <v>12</v>
      </c>
      <c r="I25" s="16">
        <f>H25/H34</f>
        <v>3.9473684210526314E-2</v>
      </c>
    </row>
    <row r="26" spans="1:9" x14ac:dyDescent="0.25">
      <c r="A26" s="10" t="s">
        <v>14</v>
      </c>
      <c r="B26" s="1">
        <v>35</v>
      </c>
      <c r="C26" s="13">
        <f t="shared" si="1"/>
        <v>0.25925925925925924</v>
      </c>
      <c r="D26" s="1">
        <v>0</v>
      </c>
      <c r="E26" s="15">
        <f>D26/D34</f>
        <v>0</v>
      </c>
      <c r="F26" s="1">
        <v>0</v>
      </c>
      <c r="G26" s="15" t="e">
        <f>F26/F34</f>
        <v>#DIV/0!</v>
      </c>
      <c r="H26" s="5">
        <f t="shared" ref="H26:H32" si="3">B26+D26</f>
        <v>35</v>
      </c>
      <c r="I26" s="16">
        <f>H26/H34</f>
        <v>0.11513157894736842</v>
      </c>
    </row>
    <row r="27" spans="1:9" x14ac:dyDescent="0.25">
      <c r="A27" s="10" t="s">
        <v>15</v>
      </c>
      <c r="B27" s="1">
        <v>28</v>
      </c>
      <c r="C27" s="13">
        <f t="shared" si="1"/>
        <v>0.2074074074074074</v>
      </c>
      <c r="D27" s="1">
        <v>35</v>
      </c>
      <c r="E27" s="15">
        <f>D27/D34</f>
        <v>0.20710059171597633</v>
      </c>
      <c r="F27" s="1">
        <v>0</v>
      </c>
      <c r="G27" s="15" t="e">
        <f>F27/F34</f>
        <v>#DIV/0!</v>
      </c>
      <c r="H27" s="5">
        <f t="shared" si="3"/>
        <v>63</v>
      </c>
      <c r="I27" s="16">
        <f>H27/H34</f>
        <v>0.20723684210526316</v>
      </c>
    </row>
    <row r="28" spans="1:9" x14ac:dyDescent="0.25">
      <c r="A28" s="10" t="s">
        <v>16</v>
      </c>
      <c r="B28" s="1">
        <v>18</v>
      </c>
      <c r="C28" s="13">
        <f t="shared" si="1"/>
        <v>0.13333333333333333</v>
      </c>
      <c r="D28" s="1">
        <v>42</v>
      </c>
      <c r="E28" s="15">
        <f>D28/D34</f>
        <v>0.24852071005917159</v>
      </c>
      <c r="F28" s="1">
        <v>0</v>
      </c>
      <c r="G28" s="15" t="e">
        <f>F28/F34</f>
        <v>#DIV/0!</v>
      </c>
      <c r="H28" s="5">
        <f t="shared" si="3"/>
        <v>60</v>
      </c>
      <c r="I28" s="16">
        <f>H28/H34</f>
        <v>0.19736842105263158</v>
      </c>
    </row>
    <row r="29" spans="1:9" x14ac:dyDescent="0.25">
      <c r="A29" s="10" t="s">
        <v>17</v>
      </c>
      <c r="B29" s="1">
        <v>18</v>
      </c>
      <c r="C29" s="13">
        <f t="shared" si="1"/>
        <v>0.13333333333333333</v>
      </c>
      <c r="D29" s="1">
        <v>19</v>
      </c>
      <c r="E29" s="15">
        <f>D29/D34</f>
        <v>0.11242603550295859</v>
      </c>
      <c r="F29" s="1">
        <v>0</v>
      </c>
      <c r="G29" s="15" t="e">
        <f>F29/F34</f>
        <v>#DIV/0!</v>
      </c>
      <c r="H29" s="5">
        <f t="shared" si="3"/>
        <v>37</v>
      </c>
      <c r="I29" s="16">
        <f>H29/H34</f>
        <v>0.12171052631578948</v>
      </c>
    </row>
    <row r="30" spans="1:9" x14ac:dyDescent="0.25">
      <c r="A30" s="10" t="s">
        <v>18</v>
      </c>
      <c r="B30" s="1">
        <v>11</v>
      </c>
      <c r="C30" s="13">
        <f t="shared" si="1"/>
        <v>8.1481481481481488E-2</v>
      </c>
      <c r="D30" s="1">
        <v>17</v>
      </c>
      <c r="E30" s="15">
        <f>D30/D34</f>
        <v>0.10059171597633136</v>
      </c>
      <c r="F30" s="1">
        <v>0</v>
      </c>
      <c r="G30" s="15" t="e">
        <f>F30/F34</f>
        <v>#DIV/0!</v>
      </c>
      <c r="H30" s="5">
        <f t="shared" si="3"/>
        <v>28</v>
      </c>
      <c r="I30" s="16">
        <f>H30/H34</f>
        <v>9.2105263157894732E-2</v>
      </c>
    </row>
    <row r="31" spans="1:9" x14ac:dyDescent="0.25">
      <c r="A31" s="10" t="s">
        <v>19</v>
      </c>
      <c r="B31" s="1">
        <v>10</v>
      </c>
      <c r="C31" s="13">
        <f t="shared" si="1"/>
        <v>7.407407407407407E-2</v>
      </c>
      <c r="D31" s="1">
        <v>43</v>
      </c>
      <c r="E31" s="15">
        <f>D31/D34</f>
        <v>0.25443786982248523</v>
      </c>
      <c r="F31" s="1">
        <v>0</v>
      </c>
      <c r="G31" s="15" t="e">
        <f>F31/F34</f>
        <v>#DIV/0!</v>
      </c>
      <c r="H31" s="5">
        <f t="shared" si="3"/>
        <v>53</v>
      </c>
      <c r="I31" s="16">
        <f>H31/H34</f>
        <v>0.17434210526315788</v>
      </c>
    </row>
    <row r="32" spans="1:9" x14ac:dyDescent="0.25">
      <c r="A32" s="10" t="s">
        <v>20</v>
      </c>
      <c r="B32" s="1">
        <v>3</v>
      </c>
      <c r="C32" s="13">
        <f t="shared" si="1"/>
        <v>2.2222222222222223E-2</v>
      </c>
      <c r="D32" s="1">
        <v>13</v>
      </c>
      <c r="E32" s="15">
        <f>D32/D34</f>
        <v>7.6923076923076927E-2</v>
      </c>
      <c r="F32" s="1">
        <v>0</v>
      </c>
      <c r="G32" s="15" t="e">
        <f>F32/F34</f>
        <v>#DIV/0!</v>
      </c>
      <c r="H32" s="5">
        <f t="shared" si="3"/>
        <v>16</v>
      </c>
      <c r="I32" s="16">
        <f>H32/H34</f>
        <v>5.2631578947368418E-2</v>
      </c>
    </row>
    <row r="33" spans="1:10" x14ac:dyDescent="0.25">
      <c r="A33" s="10" t="s">
        <v>21</v>
      </c>
      <c r="B33" s="1">
        <v>0</v>
      </c>
      <c r="C33" s="13">
        <f t="shared" si="1"/>
        <v>0</v>
      </c>
      <c r="D33" s="1">
        <v>0</v>
      </c>
      <c r="E33" s="15">
        <f>D33/D34</f>
        <v>0</v>
      </c>
      <c r="F33" s="1">
        <v>0</v>
      </c>
      <c r="G33" s="15" t="e">
        <f>F33/F34</f>
        <v>#DIV/0!</v>
      </c>
      <c r="H33" s="5">
        <f t="shared" si="2"/>
        <v>0</v>
      </c>
      <c r="I33" s="16">
        <f>H33/H34</f>
        <v>0</v>
      </c>
    </row>
    <row r="34" spans="1:10" x14ac:dyDescent="0.25">
      <c r="A34" s="11" t="s">
        <v>7</v>
      </c>
      <c r="B34" s="7">
        <f t="shared" ref="B34:G34" si="4">SUM(B24:B33)</f>
        <v>135</v>
      </c>
      <c r="C34" s="17">
        <f t="shared" si="4"/>
        <v>1</v>
      </c>
      <c r="D34" s="7">
        <f t="shared" si="4"/>
        <v>169</v>
      </c>
      <c r="E34" s="17">
        <f t="shared" si="4"/>
        <v>1</v>
      </c>
      <c r="F34" s="7">
        <f t="shared" si="4"/>
        <v>0</v>
      </c>
      <c r="G34" s="17" t="e">
        <f t="shared" si="4"/>
        <v>#DIV/0!</v>
      </c>
      <c r="H34" s="4">
        <f>B34+D34</f>
        <v>304</v>
      </c>
      <c r="I34" s="18">
        <f>SUM(I24:I33)</f>
        <v>1</v>
      </c>
      <c r="J34" s="3"/>
    </row>
    <row r="35" spans="1:10" x14ac:dyDescent="0.25">
      <c r="A35" s="28" t="s">
        <v>22</v>
      </c>
      <c r="B35" s="29"/>
      <c r="C35" s="29"/>
      <c r="D35" s="29"/>
      <c r="E35" s="29"/>
      <c r="F35" s="30"/>
      <c r="G35" s="29"/>
      <c r="H35" s="29"/>
      <c r="I35" s="31"/>
    </row>
    <row r="36" spans="1:10" x14ac:dyDescent="0.25">
      <c r="A36" s="9" t="s">
        <v>23</v>
      </c>
      <c r="B36" s="94">
        <v>27.37</v>
      </c>
      <c r="C36" s="95"/>
      <c r="D36" s="94">
        <v>34.5</v>
      </c>
      <c r="E36" s="95"/>
      <c r="F36" s="94">
        <v>0</v>
      </c>
      <c r="G36" s="95"/>
      <c r="H36" s="96">
        <v>31.33</v>
      </c>
      <c r="I36" s="97"/>
    </row>
    <row r="37" spans="1:10" x14ac:dyDescent="0.25">
      <c r="A37" s="12" t="s">
        <v>24</v>
      </c>
      <c r="B37" s="98">
        <v>8.24</v>
      </c>
      <c r="C37" s="99"/>
      <c r="D37" s="98">
        <v>9.7899999999999991</v>
      </c>
      <c r="E37" s="99"/>
      <c r="F37" s="98">
        <v>0</v>
      </c>
      <c r="G37" s="99"/>
      <c r="H37" s="100">
        <v>9.7799999999999994</v>
      </c>
      <c r="I37" s="101"/>
    </row>
    <row r="38" spans="1:10" x14ac:dyDescent="0.25">
      <c r="A38" s="28" t="s">
        <v>61</v>
      </c>
      <c r="B38" s="29"/>
      <c r="C38" s="29"/>
      <c r="D38" s="29"/>
      <c r="E38" s="29"/>
      <c r="F38" s="30"/>
      <c r="G38" s="29"/>
      <c r="H38" s="29"/>
      <c r="I38" s="31"/>
    </row>
    <row r="39" spans="1:10" x14ac:dyDescent="0.25">
      <c r="A39" s="10" t="s">
        <v>32</v>
      </c>
      <c r="B39" s="6">
        <v>134</v>
      </c>
      <c r="C39" s="15">
        <f>B39/B42</f>
        <v>0.99259259259259258</v>
      </c>
      <c r="D39" s="6">
        <v>156</v>
      </c>
      <c r="E39" s="15">
        <f>D39/D42</f>
        <v>0.92307692307692313</v>
      </c>
      <c r="F39" s="1">
        <v>0</v>
      </c>
      <c r="G39" s="15" t="e">
        <f>F39/F42</f>
        <v>#DIV/0!</v>
      </c>
      <c r="H39" s="6">
        <f t="shared" ref="H39:H41" si="5">B39+D39</f>
        <v>290</v>
      </c>
      <c r="I39" s="16">
        <f>H39/H42</f>
        <v>0.95394736842105265</v>
      </c>
    </row>
    <row r="40" spans="1:10" x14ac:dyDescent="0.25">
      <c r="A40" s="10" t="s">
        <v>33</v>
      </c>
      <c r="B40" s="6">
        <v>0</v>
      </c>
      <c r="C40" s="15">
        <f>B40/B42</f>
        <v>0</v>
      </c>
      <c r="D40" s="6">
        <v>0</v>
      </c>
      <c r="E40" s="15">
        <f>D40/D42</f>
        <v>0</v>
      </c>
      <c r="F40" s="1">
        <v>0</v>
      </c>
      <c r="G40" s="15" t="e">
        <f>F40/F42</f>
        <v>#DIV/0!</v>
      </c>
      <c r="H40" s="6">
        <f t="shared" si="5"/>
        <v>0</v>
      </c>
      <c r="I40" s="16">
        <f>H40/H42</f>
        <v>0</v>
      </c>
    </row>
    <row r="41" spans="1:10" x14ac:dyDescent="0.25">
      <c r="A41" s="10" t="s">
        <v>34</v>
      </c>
      <c r="B41" s="1">
        <v>1</v>
      </c>
      <c r="C41" s="15">
        <f>B41/B42</f>
        <v>7.4074074074074077E-3</v>
      </c>
      <c r="D41" s="1">
        <v>13</v>
      </c>
      <c r="E41" s="15">
        <f>D41/D42</f>
        <v>7.6923076923076927E-2</v>
      </c>
      <c r="F41" s="1">
        <v>0</v>
      </c>
      <c r="G41" s="15" t="e">
        <f>F41/F42</f>
        <v>#DIV/0!</v>
      </c>
      <c r="H41" s="6">
        <f t="shared" si="5"/>
        <v>14</v>
      </c>
      <c r="I41" s="16">
        <f>H41/H42</f>
        <v>4.6052631578947366E-2</v>
      </c>
    </row>
    <row r="42" spans="1:10" x14ac:dyDescent="0.25">
      <c r="A42" s="11" t="s">
        <v>7</v>
      </c>
      <c r="B42" s="7">
        <f t="shared" ref="B42:I42" si="6">SUM(B39:B41)</f>
        <v>135</v>
      </c>
      <c r="C42" s="17">
        <f t="shared" si="6"/>
        <v>1</v>
      </c>
      <c r="D42" s="7">
        <f t="shared" si="6"/>
        <v>169</v>
      </c>
      <c r="E42" s="17">
        <f t="shared" si="6"/>
        <v>1</v>
      </c>
      <c r="F42" s="8">
        <f t="shared" si="6"/>
        <v>0</v>
      </c>
      <c r="G42" s="17" t="e">
        <f t="shared" si="6"/>
        <v>#DIV/0!</v>
      </c>
      <c r="H42" s="7">
        <f>B42+D42</f>
        <v>304</v>
      </c>
      <c r="I42" s="18">
        <f t="shared" si="6"/>
        <v>1</v>
      </c>
    </row>
    <row r="43" spans="1:10" x14ac:dyDescent="0.25">
      <c r="A43" s="28" t="s">
        <v>46</v>
      </c>
      <c r="B43" s="29"/>
      <c r="C43" s="29"/>
      <c r="D43" s="29"/>
      <c r="E43" s="29"/>
      <c r="F43" s="30"/>
      <c r="G43" s="29"/>
      <c r="H43" s="29"/>
      <c r="I43" s="31"/>
    </row>
    <row r="44" spans="1:10" x14ac:dyDescent="0.25">
      <c r="A44" s="9" t="s">
        <v>25</v>
      </c>
      <c r="B44" s="4">
        <v>105</v>
      </c>
      <c r="C44" s="19">
        <f>B44/B46</f>
        <v>0.77777777777777779</v>
      </c>
      <c r="D44" s="5">
        <v>47</v>
      </c>
      <c r="E44" s="19">
        <f>D44/D46</f>
        <v>0.27810650887573962</v>
      </c>
      <c r="F44" s="5">
        <v>0</v>
      </c>
      <c r="G44" s="19" t="e">
        <f>F44/F46</f>
        <v>#DIV/0!</v>
      </c>
      <c r="H44" s="4">
        <f t="shared" ref="H44:H45" si="7">B44+D44</f>
        <v>152</v>
      </c>
      <c r="I44" s="14">
        <f>H44/H46</f>
        <v>0.5</v>
      </c>
    </row>
    <row r="45" spans="1:10" x14ac:dyDescent="0.25">
      <c r="A45" s="10" t="s">
        <v>26</v>
      </c>
      <c r="B45" s="6">
        <v>30</v>
      </c>
      <c r="C45" s="15">
        <f>B45/B46</f>
        <v>0.22222222222222221</v>
      </c>
      <c r="D45" s="6">
        <v>122</v>
      </c>
      <c r="E45" s="15">
        <f>D45/D46</f>
        <v>0.72189349112426038</v>
      </c>
      <c r="F45" s="1">
        <v>0</v>
      </c>
      <c r="G45" s="15" t="e">
        <f>F45/F46</f>
        <v>#DIV/0!</v>
      </c>
      <c r="H45" s="4">
        <f t="shared" si="7"/>
        <v>152</v>
      </c>
      <c r="I45" s="16">
        <f>H45/H46</f>
        <v>0.5</v>
      </c>
    </row>
    <row r="46" spans="1:10" x14ac:dyDescent="0.25">
      <c r="A46" s="11" t="s">
        <v>7</v>
      </c>
      <c r="B46" s="7">
        <f t="shared" ref="B46:G46" si="8">SUM(B44:B45)</f>
        <v>135</v>
      </c>
      <c r="C46" s="20">
        <f t="shared" si="8"/>
        <v>1</v>
      </c>
      <c r="D46" s="7">
        <f t="shared" si="8"/>
        <v>169</v>
      </c>
      <c r="E46" s="20">
        <f t="shared" si="8"/>
        <v>1</v>
      </c>
      <c r="F46" s="7">
        <f t="shared" si="8"/>
        <v>0</v>
      </c>
      <c r="G46" s="20" t="e">
        <f t="shared" si="8"/>
        <v>#DIV/0!</v>
      </c>
      <c r="H46" s="4">
        <f>B46+D46</f>
        <v>304</v>
      </c>
      <c r="I46" s="38">
        <f>SUM(I44:I45)</f>
        <v>1</v>
      </c>
    </row>
    <row r="47" spans="1:10" ht="12.75" customHeight="1" x14ac:dyDescent="0.25">
      <c r="A47" s="28" t="s">
        <v>45</v>
      </c>
      <c r="B47" s="29"/>
      <c r="C47" s="29"/>
      <c r="D47" s="29"/>
      <c r="E47" s="29"/>
      <c r="F47" s="30"/>
      <c r="G47" s="29"/>
      <c r="H47" s="29"/>
      <c r="I47" s="31"/>
    </row>
    <row r="48" spans="1:10" ht="12.75" customHeight="1" x14ac:dyDescent="0.25">
      <c r="A48" s="9" t="s">
        <v>36</v>
      </c>
      <c r="B48" s="4">
        <v>15</v>
      </c>
      <c r="C48" s="19">
        <f>B48/B50</f>
        <v>0.1111111111111111</v>
      </c>
      <c r="D48" s="5">
        <v>52</v>
      </c>
      <c r="E48" s="19">
        <f>D48/D50</f>
        <v>0.30769230769230771</v>
      </c>
      <c r="F48" s="5">
        <v>0</v>
      </c>
      <c r="G48" s="19" t="e">
        <f>F48/F50</f>
        <v>#DIV/0!</v>
      </c>
      <c r="H48" s="4">
        <f t="shared" ref="H48:H49" si="9">B48+D48</f>
        <v>67</v>
      </c>
      <c r="I48" s="14">
        <f>H48/H50</f>
        <v>0.22039473684210525</v>
      </c>
    </row>
    <row r="49" spans="1:11" ht="12.75" customHeight="1" x14ac:dyDescent="0.25">
      <c r="A49" s="10" t="s">
        <v>37</v>
      </c>
      <c r="B49" s="6">
        <v>120</v>
      </c>
      <c r="C49" s="15">
        <f>B49/B50</f>
        <v>0.88888888888888884</v>
      </c>
      <c r="D49" s="6">
        <v>117</v>
      </c>
      <c r="E49" s="15">
        <f>D49/D50</f>
        <v>0.69230769230769229</v>
      </c>
      <c r="F49" s="1">
        <v>0</v>
      </c>
      <c r="G49" s="15" t="e">
        <f>F49/F50</f>
        <v>#DIV/0!</v>
      </c>
      <c r="H49" s="4">
        <f t="shared" si="9"/>
        <v>237</v>
      </c>
      <c r="I49" s="16">
        <f>H49/H50</f>
        <v>0.77960526315789469</v>
      </c>
    </row>
    <row r="50" spans="1:11" x14ac:dyDescent="0.25">
      <c r="A50" s="11" t="s">
        <v>7</v>
      </c>
      <c r="B50" s="7">
        <f t="shared" ref="B50:G50" si="10">SUM(B48:B49)</f>
        <v>135</v>
      </c>
      <c r="C50" s="20">
        <f t="shared" si="10"/>
        <v>1</v>
      </c>
      <c r="D50" s="7">
        <f t="shared" si="10"/>
        <v>169</v>
      </c>
      <c r="E50" s="20">
        <f t="shared" si="10"/>
        <v>1</v>
      </c>
      <c r="F50" s="7">
        <f t="shared" si="10"/>
        <v>0</v>
      </c>
      <c r="G50" s="20" t="e">
        <f t="shared" si="10"/>
        <v>#DIV/0!</v>
      </c>
      <c r="H50" s="4">
        <f>B50+D50</f>
        <v>304</v>
      </c>
      <c r="I50" s="18">
        <f>SUM(I48:I49)</f>
        <v>1</v>
      </c>
    </row>
    <row r="51" spans="1:11" x14ac:dyDescent="0.25">
      <c r="A51" s="32" t="s">
        <v>28</v>
      </c>
      <c r="B51" s="33"/>
      <c r="C51" s="33"/>
      <c r="D51" s="33"/>
      <c r="E51" s="33"/>
      <c r="F51" s="34"/>
      <c r="G51" s="33"/>
      <c r="H51" s="33"/>
      <c r="I51" s="37"/>
    </row>
    <row r="52" spans="1:11" x14ac:dyDescent="0.25">
      <c r="A52" s="46" t="s">
        <v>27</v>
      </c>
      <c r="B52" s="87">
        <v>113.9</v>
      </c>
      <c r="C52" s="88"/>
      <c r="D52" s="89">
        <v>91.08</v>
      </c>
      <c r="E52" s="90"/>
      <c r="F52" s="87">
        <v>0</v>
      </c>
      <c r="G52" s="88"/>
      <c r="H52" s="89">
        <v>205</v>
      </c>
      <c r="I52" s="91"/>
      <c r="K52" s="77"/>
    </row>
    <row r="53" spans="1:11" x14ac:dyDescent="0.25">
      <c r="A53" s="28" t="s">
        <v>47</v>
      </c>
      <c r="B53" s="29"/>
      <c r="C53" s="29"/>
      <c r="D53" s="29"/>
      <c r="E53" s="29"/>
      <c r="F53" s="30"/>
      <c r="G53" s="29"/>
      <c r="H53" s="29"/>
      <c r="I53" s="31"/>
    </row>
    <row r="54" spans="1:11" x14ac:dyDescent="0.25">
      <c r="A54" s="40" t="s">
        <v>48</v>
      </c>
      <c r="B54" s="4">
        <v>103</v>
      </c>
      <c r="C54" s="19">
        <f>B54/B56</f>
        <v>0.76296296296296295</v>
      </c>
      <c r="D54" s="4">
        <v>149</v>
      </c>
      <c r="E54" s="19">
        <f>D54/D56</f>
        <v>0.88165680473372776</v>
      </c>
      <c r="F54" s="5">
        <v>0</v>
      </c>
      <c r="G54" s="19" t="e">
        <f>F54/F56</f>
        <v>#DIV/0!</v>
      </c>
      <c r="H54" s="4">
        <f>B54+D54</f>
        <v>252</v>
      </c>
      <c r="I54" s="14">
        <f>H54/H56</f>
        <v>0.82894736842105265</v>
      </c>
    </row>
    <row r="55" spans="1:11" x14ac:dyDescent="0.25">
      <c r="A55" s="41" t="s">
        <v>49</v>
      </c>
      <c r="B55" s="6">
        <v>32</v>
      </c>
      <c r="C55" s="15">
        <f>B55/B56</f>
        <v>0.23703703703703705</v>
      </c>
      <c r="D55" s="6">
        <v>20</v>
      </c>
      <c r="E55" s="15">
        <f>D55/D56</f>
        <v>0.11834319526627218</v>
      </c>
      <c r="F55" s="1">
        <v>0</v>
      </c>
      <c r="G55" s="15" t="e">
        <f>F55/F56</f>
        <v>#DIV/0!</v>
      </c>
      <c r="H55" s="4">
        <f>B55+D55</f>
        <v>52</v>
      </c>
      <c r="I55" s="16">
        <f>H55/H56</f>
        <v>0.17105263157894737</v>
      </c>
    </row>
    <row r="56" spans="1:11" ht="13.8" thickBot="1" x14ac:dyDescent="0.3">
      <c r="A56" s="42" t="s">
        <v>7</v>
      </c>
      <c r="B56" s="43">
        <f t="shared" ref="B56:G56" si="11">SUM(B54:B55)</f>
        <v>135</v>
      </c>
      <c r="C56" s="44">
        <f t="shared" si="11"/>
        <v>1</v>
      </c>
      <c r="D56" s="43">
        <f t="shared" si="11"/>
        <v>169</v>
      </c>
      <c r="E56" s="44">
        <f t="shared" si="11"/>
        <v>1</v>
      </c>
      <c r="F56" s="43">
        <f t="shared" si="11"/>
        <v>0</v>
      </c>
      <c r="G56" s="44" t="e">
        <f t="shared" si="11"/>
        <v>#DIV/0!</v>
      </c>
      <c r="H56" s="43">
        <f>B56+D56</f>
        <v>304</v>
      </c>
      <c r="I56" s="45">
        <f>SUM(I54:I55)</f>
        <v>1</v>
      </c>
    </row>
    <row r="57" spans="1:11" ht="13.8" thickTop="1" x14ac:dyDescent="0.25">
      <c r="A57" s="78"/>
      <c r="B57" s="79"/>
      <c r="C57" s="74"/>
      <c r="D57" s="79"/>
      <c r="E57" s="74"/>
      <c r="F57" s="79"/>
      <c r="G57" s="74"/>
      <c r="H57" s="79"/>
      <c r="I57" s="80"/>
    </row>
    <row r="58" spans="1:11" ht="15" customHeight="1" x14ac:dyDescent="0.25">
      <c r="A58" s="81" t="s">
        <v>58</v>
      </c>
      <c r="B58" s="81"/>
      <c r="C58" s="81"/>
      <c r="D58" s="81"/>
      <c r="E58" s="81"/>
      <c r="F58" s="82"/>
      <c r="G58" s="81"/>
      <c r="H58" s="81"/>
      <c r="I58" s="81"/>
    </row>
    <row r="59" spans="1:11" ht="37.950000000000003" customHeight="1" x14ac:dyDescent="0.25">
      <c r="A59" s="92" t="s">
        <v>59</v>
      </c>
      <c r="B59" s="92"/>
      <c r="C59" s="92"/>
      <c r="D59" s="92"/>
      <c r="E59" s="92"/>
      <c r="F59" s="92"/>
      <c r="G59" s="92"/>
      <c r="H59" s="92"/>
      <c r="I59" s="92"/>
    </row>
    <row r="60" spans="1:11" ht="37.950000000000003" customHeight="1" x14ac:dyDescent="0.25">
      <c r="A60" s="85" t="s">
        <v>60</v>
      </c>
      <c r="B60" s="85"/>
      <c r="C60" s="85"/>
      <c r="D60" s="85"/>
      <c r="E60" s="85"/>
      <c r="F60" s="85"/>
      <c r="G60" s="85"/>
      <c r="H60" s="85"/>
      <c r="I60" s="85"/>
    </row>
    <row r="61" spans="1:11" ht="16.2" customHeight="1" x14ac:dyDescent="0.25">
      <c r="A61" s="93" t="s">
        <v>30</v>
      </c>
      <c r="B61" s="93"/>
      <c r="C61" s="93"/>
      <c r="D61" s="93"/>
      <c r="E61" s="93"/>
      <c r="F61" s="93"/>
      <c r="G61" s="93"/>
      <c r="H61" s="93"/>
      <c r="I61" s="93"/>
    </row>
    <row r="62" spans="1:11" x14ac:dyDescent="0.25">
      <c r="G62" s="107"/>
      <c r="H62" s="86"/>
      <c r="I62" s="86"/>
    </row>
    <row r="63" spans="1:11" x14ac:dyDescent="0.25">
      <c r="G63" s="86"/>
      <c r="H63" s="86"/>
      <c r="I63" s="86"/>
    </row>
  </sheetData>
  <mergeCells count="23">
    <mergeCell ref="A2:I2"/>
    <mergeCell ref="A3:I3"/>
    <mergeCell ref="A4:I4"/>
    <mergeCell ref="B6:C6"/>
    <mergeCell ref="D6:E6"/>
    <mergeCell ref="H6:I6"/>
    <mergeCell ref="B36:C36"/>
    <mergeCell ref="D36:E36"/>
    <mergeCell ref="F36:G36"/>
    <mergeCell ref="H36:I36"/>
    <mergeCell ref="B37:C37"/>
    <mergeCell ref="D37:E37"/>
    <mergeCell ref="F37:G37"/>
    <mergeCell ref="H37:I37"/>
    <mergeCell ref="A60:I60"/>
    <mergeCell ref="G62:I62"/>
    <mergeCell ref="G63:I63"/>
    <mergeCell ref="B52:C52"/>
    <mergeCell ref="D52:E52"/>
    <mergeCell ref="F52:G52"/>
    <mergeCell ref="H52:I52"/>
    <mergeCell ref="A59:I59"/>
    <mergeCell ref="A61:I61"/>
  </mergeCells>
  <printOptions horizontalCentered="1"/>
  <pageMargins left="0.7" right="0.7" top="0.75" bottom="0.75" header="0.3" footer="0.3"/>
  <pageSetup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K63"/>
  <sheetViews>
    <sheetView tabSelected="1" zoomScale="96" zoomScaleNormal="96" workbookViewId="0">
      <selection activeCell="A2" sqref="A2:I2"/>
    </sheetView>
  </sheetViews>
  <sheetFormatPr defaultRowHeight="13.2" x14ac:dyDescent="0.25"/>
  <cols>
    <col min="1" max="1" width="36.6640625" customWidth="1"/>
    <col min="2" max="5" width="8.6640625" customWidth="1"/>
    <col min="6" max="6" width="6.6640625" style="2" hidden="1" customWidth="1"/>
    <col min="7" max="7" width="9.109375" hidden="1" customWidth="1"/>
    <col min="8" max="9" width="8.6640625" customWidth="1"/>
  </cols>
  <sheetData>
    <row r="2" spans="1:9" ht="15.6" x14ac:dyDescent="0.3">
      <c r="A2" s="102" t="s">
        <v>57</v>
      </c>
      <c r="B2" s="102"/>
      <c r="C2" s="102"/>
      <c r="D2" s="102"/>
      <c r="E2" s="102"/>
      <c r="F2" s="102"/>
      <c r="G2" s="102"/>
      <c r="H2" s="102"/>
      <c r="I2" s="102"/>
    </row>
    <row r="3" spans="1:9" ht="15.6" x14ac:dyDescent="0.3">
      <c r="A3" s="102" t="s">
        <v>62</v>
      </c>
      <c r="B3" s="102"/>
      <c r="C3" s="102"/>
      <c r="D3" s="102"/>
      <c r="E3" s="102"/>
      <c r="F3" s="102"/>
      <c r="G3" s="102"/>
      <c r="H3" s="102"/>
      <c r="I3" s="102"/>
    </row>
    <row r="4" spans="1:9" ht="15.6" x14ac:dyDescent="0.3">
      <c r="A4" s="102" t="s">
        <v>52</v>
      </c>
      <c r="B4" s="102"/>
      <c r="C4" s="102"/>
      <c r="D4" s="102"/>
      <c r="E4" s="102"/>
      <c r="F4" s="102"/>
      <c r="G4" s="102"/>
      <c r="H4" s="102"/>
      <c r="I4" s="102"/>
    </row>
    <row r="5" spans="1:9" ht="13.8" thickBot="1" x14ac:dyDescent="0.3"/>
    <row r="6" spans="1:9" ht="13.8" thickTop="1" x14ac:dyDescent="0.25">
      <c r="A6" s="22"/>
      <c r="B6" s="103" t="s">
        <v>0</v>
      </c>
      <c r="C6" s="104"/>
      <c r="D6" s="105" t="s">
        <v>35</v>
      </c>
      <c r="E6" s="104"/>
      <c r="F6" s="66" t="s">
        <v>3</v>
      </c>
      <c r="G6" s="67"/>
      <c r="H6" s="103" t="s">
        <v>7</v>
      </c>
      <c r="I6" s="106"/>
    </row>
    <row r="7" spans="1:9" x14ac:dyDescent="0.25">
      <c r="A7" s="23"/>
      <c r="B7" s="24" t="s">
        <v>1</v>
      </c>
      <c r="C7" s="25" t="s">
        <v>2</v>
      </c>
      <c r="D7" s="24" t="s">
        <v>1</v>
      </c>
      <c r="E7" s="25" t="s">
        <v>2</v>
      </c>
      <c r="F7" s="26" t="s">
        <v>1</v>
      </c>
      <c r="G7" s="25" t="s">
        <v>2</v>
      </c>
      <c r="H7" s="24" t="s">
        <v>1</v>
      </c>
      <c r="I7" s="27" t="s">
        <v>2</v>
      </c>
    </row>
    <row r="8" spans="1:9" x14ac:dyDescent="0.25">
      <c r="A8" s="28" t="s">
        <v>4</v>
      </c>
      <c r="B8" s="29"/>
      <c r="C8" s="29"/>
      <c r="D8" s="29"/>
      <c r="E8" s="29"/>
      <c r="F8" s="30"/>
      <c r="G8" s="29"/>
      <c r="H8" s="29"/>
      <c r="I8" s="31"/>
    </row>
    <row r="9" spans="1:9" x14ac:dyDescent="0.25">
      <c r="A9" s="9" t="s">
        <v>5</v>
      </c>
      <c r="B9" s="4">
        <v>655</v>
      </c>
      <c r="C9" s="13">
        <f>B9/B11</f>
        <v>0.50696594427244579</v>
      </c>
      <c r="D9" s="4">
        <v>243</v>
      </c>
      <c r="E9" s="13">
        <f>D9/D11</f>
        <v>0.67127071823204421</v>
      </c>
      <c r="F9" s="5">
        <v>0</v>
      </c>
      <c r="G9" s="13" t="e">
        <f>F9/F11</f>
        <v>#DIV/0!</v>
      </c>
      <c r="H9" s="4">
        <f>B9+D9</f>
        <v>898</v>
      </c>
      <c r="I9" s="14">
        <f>H9/H11</f>
        <v>0.54292623941958884</v>
      </c>
    </row>
    <row r="10" spans="1:9" x14ac:dyDescent="0.25">
      <c r="A10" s="10" t="s">
        <v>6</v>
      </c>
      <c r="B10" s="6">
        <v>637</v>
      </c>
      <c r="C10" s="15">
        <f>B10/B11</f>
        <v>0.49303405572755415</v>
      </c>
      <c r="D10" s="6">
        <v>119</v>
      </c>
      <c r="E10" s="15">
        <f>D10/D11</f>
        <v>0.32872928176795579</v>
      </c>
      <c r="F10" s="1">
        <v>0</v>
      </c>
      <c r="G10" s="15" t="e">
        <f>F10/F11</f>
        <v>#DIV/0!</v>
      </c>
      <c r="H10" s="6">
        <f t="shared" ref="H10:H11" si="0">B10+D10</f>
        <v>756</v>
      </c>
      <c r="I10" s="16">
        <f>H10/H11</f>
        <v>0.4570737605804111</v>
      </c>
    </row>
    <row r="11" spans="1:9" x14ac:dyDescent="0.25">
      <c r="A11" s="11" t="s">
        <v>7</v>
      </c>
      <c r="B11" s="7">
        <f>SUM(B9:B10)</f>
        <v>1292</v>
      </c>
      <c r="C11" s="17">
        <f>SUM(C9:C10)</f>
        <v>1</v>
      </c>
      <c r="D11" s="7">
        <f>D9+D10</f>
        <v>362</v>
      </c>
      <c r="E11" s="17">
        <f>SUM(E9:E10)</f>
        <v>1</v>
      </c>
      <c r="F11" s="8">
        <f>SUM(F9:F10)</f>
        <v>0</v>
      </c>
      <c r="G11" s="17" t="e">
        <f>SUM(G9:G10)</f>
        <v>#DIV/0!</v>
      </c>
      <c r="H11" s="7">
        <f t="shared" si="0"/>
        <v>1654</v>
      </c>
      <c r="I11" s="18">
        <f>SUM(I9:I10)</f>
        <v>1</v>
      </c>
    </row>
    <row r="12" spans="1:9" x14ac:dyDescent="0.25">
      <c r="A12" s="28" t="s">
        <v>8</v>
      </c>
      <c r="B12" s="35"/>
      <c r="C12" s="35"/>
      <c r="D12" s="35"/>
      <c r="E12" s="35"/>
      <c r="F12" s="35"/>
      <c r="G12" s="35"/>
      <c r="H12" s="35"/>
      <c r="I12" s="36"/>
    </row>
    <row r="13" spans="1:9" x14ac:dyDescent="0.25">
      <c r="A13" s="9" t="s">
        <v>38</v>
      </c>
      <c r="B13" s="5">
        <v>1</v>
      </c>
      <c r="C13" s="13">
        <f>B13/B22</f>
        <v>7.7399380804953565E-4</v>
      </c>
      <c r="D13" s="5">
        <v>0</v>
      </c>
      <c r="E13" s="13">
        <f>D13/D22</f>
        <v>0</v>
      </c>
      <c r="F13" s="5">
        <v>0</v>
      </c>
      <c r="G13" s="13" t="e">
        <f>F13/F22</f>
        <v>#DIV/0!</v>
      </c>
      <c r="H13" s="4">
        <f t="shared" ref="H13:H22" si="1">B13+D13</f>
        <v>1</v>
      </c>
      <c r="I13" s="14">
        <f>H13/H22</f>
        <v>6.0459492140266019E-4</v>
      </c>
    </row>
    <row r="14" spans="1:9" x14ac:dyDescent="0.25">
      <c r="A14" s="10" t="s">
        <v>9</v>
      </c>
      <c r="B14" s="1">
        <v>58</v>
      </c>
      <c r="C14" s="15">
        <f>B14/B22</f>
        <v>4.4891640866873063E-2</v>
      </c>
      <c r="D14" s="1">
        <v>43</v>
      </c>
      <c r="E14" s="15">
        <f>D14/D22</f>
        <v>0.11878453038674033</v>
      </c>
      <c r="F14" s="1">
        <v>0</v>
      </c>
      <c r="G14" s="15" t="e">
        <f>F14/F22</f>
        <v>#DIV/0!</v>
      </c>
      <c r="H14" s="6">
        <f t="shared" si="1"/>
        <v>101</v>
      </c>
      <c r="I14" s="16">
        <f>H14/H22</f>
        <v>6.106408706166868E-2</v>
      </c>
    </row>
    <row r="15" spans="1:9" x14ac:dyDescent="0.25">
      <c r="A15" s="10" t="s">
        <v>39</v>
      </c>
      <c r="B15" s="1">
        <v>159</v>
      </c>
      <c r="C15" s="15">
        <f>B15/B22</f>
        <v>0.12306501547987617</v>
      </c>
      <c r="D15" s="1">
        <v>22</v>
      </c>
      <c r="E15" s="15">
        <f>D15/D22</f>
        <v>6.0773480662983423E-2</v>
      </c>
      <c r="F15" s="1">
        <v>0</v>
      </c>
      <c r="G15" s="15" t="e">
        <f>F15/F22</f>
        <v>#DIV/0!</v>
      </c>
      <c r="H15" s="6">
        <f t="shared" si="1"/>
        <v>181</v>
      </c>
      <c r="I15" s="16">
        <f>H15/H22</f>
        <v>0.1094316807738815</v>
      </c>
    </row>
    <row r="16" spans="1:9" x14ac:dyDescent="0.25">
      <c r="A16" s="10" t="s">
        <v>40</v>
      </c>
      <c r="B16" s="1">
        <v>121</v>
      </c>
      <c r="C16" s="15">
        <f>B16/B22</f>
        <v>9.3653250773993807E-2</v>
      </c>
      <c r="D16" s="1">
        <v>26</v>
      </c>
      <c r="E16" s="15">
        <f>D16/D22</f>
        <v>7.18232044198895E-2</v>
      </c>
      <c r="F16" s="1">
        <v>0</v>
      </c>
      <c r="G16" s="15" t="e">
        <f>F16/F22</f>
        <v>#DIV/0!</v>
      </c>
      <c r="H16" s="6">
        <f t="shared" si="1"/>
        <v>147</v>
      </c>
      <c r="I16" s="16">
        <f>H16/H22</f>
        <v>8.8875453446191049E-2</v>
      </c>
    </row>
    <row r="17" spans="1:9" x14ac:dyDescent="0.25">
      <c r="A17" s="10" t="s">
        <v>41</v>
      </c>
      <c r="B17" s="1">
        <v>0</v>
      </c>
      <c r="C17" s="15">
        <f>B17/B22</f>
        <v>0</v>
      </c>
      <c r="D17" s="1">
        <v>0</v>
      </c>
      <c r="E17" s="15">
        <f>D17/D22</f>
        <v>0</v>
      </c>
      <c r="F17" s="1">
        <v>0</v>
      </c>
      <c r="G17" s="15" t="e">
        <f>F17/F22</f>
        <v>#DIV/0!</v>
      </c>
      <c r="H17" s="6">
        <f t="shared" si="1"/>
        <v>0</v>
      </c>
      <c r="I17" s="16">
        <f>H17/H22</f>
        <v>0</v>
      </c>
    </row>
    <row r="18" spans="1:9" x14ac:dyDescent="0.25">
      <c r="A18" s="10" t="s">
        <v>10</v>
      </c>
      <c r="B18" s="6">
        <v>840</v>
      </c>
      <c r="C18" s="15">
        <f>B18/B22</f>
        <v>0.65015479876160986</v>
      </c>
      <c r="D18" s="6">
        <v>140</v>
      </c>
      <c r="E18" s="15">
        <f>D18/D22</f>
        <v>0.38674033149171272</v>
      </c>
      <c r="F18" s="1">
        <v>0</v>
      </c>
      <c r="G18" s="15" t="e">
        <f>F18/F22</f>
        <v>#DIV/0!</v>
      </c>
      <c r="H18" s="6">
        <f t="shared" si="1"/>
        <v>980</v>
      </c>
      <c r="I18" s="16">
        <f>H18/H22</f>
        <v>0.592503022974607</v>
      </c>
    </row>
    <row r="19" spans="1:9" x14ac:dyDescent="0.25">
      <c r="A19" s="10" t="s">
        <v>42</v>
      </c>
      <c r="B19" s="6">
        <v>51</v>
      </c>
      <c r="C19" s="15">
        <f>B19/B22</f>
        <v>3.9473684210526314E-2</v>
      </c>
      <c r="D19" s="6">
        <v>11</v>
      </c>
      <c r="E19" s="15">
        <f>D19/D22</f>
        <v>3.0386740331491711E-2</v>
      </c>
      <c r="F19" s="1">
        <v>0</v>
      </c>
      <c r="G19" s="15" t="e">
        <f>F19/F22</f>
        <v>#DIV/0!</v>
      </c>
      <c r="H19" s="6">
        <f t="shared" si="1"/>
        <v>62</v>
      </c>
      <c r="I19" s="16">
        <f>H19/H22</f>
        <v>3.7484885126964934E-2</v>
      </c>
    </row>
    <row r="20" spans="1:9" x14ac:dyDescent="0.25">
      <c r="A20" s="10" t="s">
        <v>43</v>
      </c>
      <c r="B20" s="1">
        <v>38</v>
      </c>
      <c r="C20" s="15">
        <f>B20/B22</f>
        <v>2.9411764705882353E-2</v>
      </c>
      <c r="D20" s="1">
        <v>115</v>
      </c>
      <c r="E20" s="15">
        <f>D20/D22</f>
        <v>0.31767955801104975</v>
      </c>
      <c r="F20" s="1">
        <v>0</v>
      </c>
      <c r="G20" s="15" t="e">
        <f>F20/F22</f>
        <v>#DIV/0!</v>
      </c>
      <c r="H20" s="6">
        <f t="shared" si="1"/>
        <v>153</v>
      </c>
      <c r="I20" s="16">
        <f>H20/H22</f>
        <v>9.250302297460701E-2</v>
      </c>
    </row>
    <row r="21" spans="1:9" x14ac:dyDescent="0.25">
      <c r="A21" s="21" t="s">
        <v>44</v>
      </c>
      <c r="B21" s="8">
        <v>24</v>
      </c>
      <c r="C21" s="15">
        <f>B21/B22</f>
        <v>1.8575851393188854E-2</v>
      </c>
      <c r="D21" s="8">
        <v>5</v>
      </c>
      <c r="E21" s="15">
        <f>D21/D22</f>
        <v>1.3812154696132596E-2</v>
      </c>
      <c r="F21" s="8">
        <v>0</v>
      </c>
      <c r="G21" s="15" t="e">
        <f>F21/F22</f>
        <v>#DIV/0!</v>
      </c>
      <c r="H21" s="7">
        <f t="shared" si="1"/>
        <v>29</v>
      </c>
      <c r="I21" s="18">
        <f>H21/H22</f>
        <v>1.7533252720677146E-2</v>
      </c>
    </row>
    <row r="22" spans="1:9" x14ac:dyDescent="0.25">
      <c r="A22" s="11" t="s">
        <v>7</v>
      </c>
      <c r="B22" s="7">
        <f>SUM(B13:B21)</f>
        <v>1292</v>
      </c>
      <c r="C22" s="17">
        <f>SUM(C13:C21)</f>
        <v>1</v>
      </c>
      <c r="D22" s="7">
        <f>SUM(D13:D21)</f>
        <v>362</v>
      </c>
      <c r="E22" s="17">
        <f>SUM(E13:E21)</f>
        <v>1</v>
      </c>
      <c r="F22" s="8">
        <f>SUM(F13:F21)</f>
        <v>0</v>
      </c>
      <c r="G22" s="17" t="e">
        <f>SUM(G13:G20)</f>
        <v>#DIV/0!</v>
      </c>
      <c r="H22" s="7">
        <f t="shared" si="1"/>
        <v>1654</v>
      </c>
      <c r="I22" s="18">
        <f>SUM(I13:I21)</f>
        <v>1</v>
      </c>
    </row>
    <row r="23" spans="1:9" x14ac:dyDescent="0.25">
      <c r="A23" s="28" t="s">
        <v>11</v>
      </c>
      <c r="B23" s="35"/>
      <c r="C23" s="35"/>
      <c r="D23" s="35"/>
      <c r="E23" s="35"/>
      <c r="F23" s="35"/>
      <c r="G23" s="35"/>
      <c r="H23" s="35"/>
      <c r="I23" s="36"/>
    </row>
    <row r="24" spans="1:9" x14ac:dyDescent="0.25">
      <c r="A24" s="39" t="s">
        <v>12</v>
      </c>
      <c r="B24" s="5">
        <v>5</v>
      </c>
      <c r="C24" s="13">
        <f t="shared" ref="C24:C33" si="2">B24/$B$34</f>
        <v>3.869969040247678E-3</v>
      </c>
      <c r="D24" s="5">
        <v>0</v>
      </c>
      <c r="E24" s="13">
        <f>D24/D34</f>
        <v>0</v>
      </c>
      <c r="F24" s="5">
        <v>0</v>
      </c>
      <c r="G24" s="13" t="e">
        <f>F24/F34</f>
        <v>#DIV/0!</v>
      </c>
      <c r="H24" s="5">
        <f t="shared" ref="H24:H34" si="3">B24+D24</f>
        <v>5</v>
      </c>
      <c r="I24" s="14">
        <f>H24/H34</f>
        <v>3.0229746070133011E-3</v>
      </c>
    </row>
    <row r="25" spans="1:9" x14ac:dyDescent="0.25">
      <c r="A25" s="10" t="s">
        <v>13</v>
      </c>
      <c r="B25" s="1">
        <v>169</v>
      </c>
      <c r="C25" s="13">
        <f t="shared" si="2"/>
        <v>0.13080495356037153</v>
      </c>
      <c r="D25" s="1">
        <v>0</v>
      </c>
      <c r="E25" s="15">
        <f>D25/D34</f>
        <v>0</v>
      </c>
      <c r="F25" s="1">
        <v>0</v>
      </c>
      <c r="G25" s="15" t="e">
        <f>F25/F34</f>
        <v>#DIV/0!</v>
      </c>
      <c r="H25" s="1">
        <f t="shared" si="3"/>
        <v>169</v>
      </c>
      <c r="I25" s="16">
        <f>H25/H34</f>
        <v>0.10217654171704958</v>
      </c>
    </row>
    <row r="26" spans="1:9" x14ac:dyDescent="0.25">
      <c r="A26" s="10" t="s">
        <v>14</v>
      </c>
      <c r="B26" s="1">
        <v>360</v>
      </c>
      <c r="C26" s="13">
        <f t="shared" si="2"/>
        <v>0.27863777089783281</v>
      </c>
      <c r="D26" s="1">
        <v>4</v>
      </c>
      <c r="E26" s="15">
        <f>D26/D34</f>
        <v>1.1049723756906077E-2</v>
      </c>
      <c r="F26" s="1">
        <v>0</v>
      </c>
      <c r="G26" s="15" t="e">
        <f>F26/F34</f>
        <v>#DIV/0!</v>
      </c>
      <c r="H26" s="5">
        <f t="shared" si="3"/>
        <v>364</v>
      </c>
      <c r="I26" s="16">
        <f>H26/H34</f>
        <v>0.22007255139056833</v>
      </c>
    </row>
    <row r="27" spans="1:9" x14ac:dyDescent="0.25">
      <c r="A27" s="10" t="s">
        <v>15</v>
      </c>
      <c r="B27" s="1">
        <v>288</v>
      </c>
      <c r="C27" s="13">
        <f t="shared" si="2"/>
        <v>0.22291021671826625</v>
      </c>
      <c r="D27" s="1">
        <v>60</v>
      </c>
      <c r="E27" s="15">
        <f>D27/D34</f>
        <v>0.16574585635359115</v>
      </c>
      <c r="F27" s="1">
        <v>0</v>
      </c>
      <c r="G27" s="15" t="e">
        <f>F27/F34</f>
        <v>#DIV/0!</v>
      </c>
      <c r="H27" s="5">
        <f t="shared" si="3"/>
        <v>348</v>
      </c>
      <c r="I27" s="16">
        <f>H27/H34</f>
        <v>0.21039903264812576</v>
      </c>
    </row>
    <row r="28" spans="1:9" x14ac:dyDescent="0.25">
      <c r="A28" s="10" t="s">
        <v>16</v>
      </c>
      <c r="B28" s="1">
        <v>168</v>
      </c>
      <c r="C28" s="13">
        <f t="shared" si="2"/>
        <v>0.13003095975232198</v>
      </c>
      <c r="D28" s="1">
        <v>119</v>
      </c>
      <c r="E28" s="15">
        <f>D28/D34</f>
        <v>0.32872928176795579</v>
      </c>
      <c r="F28" s="1">
        <v>0</v>
      </c>
      <c r="G28" s="15" t="e">
        <f>F28/F34</f>
        <v>#DIV/0!</v>
      </c>
      <c r="H28" s="5">
        <f t="shared" si="3"/>
        <v>287</v>
      </c>
      <c r="I28" s="16">
        <f>H28/H34</f>
        <v>0.17351874244256349</v>
      </c>
    </row>
    <row r="29" spans="1:9" x14ac:dyDescent="0.25">
      <c r="A29" s="10" t="s">
        <v>17</v>
      </c>
      <c r="B29" s="1">
        <v>117</v>
      </c>
      <c r="C29" s="13">
        <f t="shared" si="2"/>
        <v>9.055727554179567E-2</v>
      </c>
      <c r="D29" s="1">
        <v>61</v>
      </c>
      <c r="E29" s="15">
        <f>D29/D34</f>
        <v>0.16850828729281769</v>
      </c>
      <c r="F29" s="1">
        <v>0</v>
      </c>
      <c r="G29" s="15" t="e">
        <f>F29/F34</f>
        <v>#DIV/0!</v>
      </c>
      <c r="H29" s="5">
        <f t="shared" si="3"/>
        <v>178</v>
      </c>
      <c r="I29" s="16">
        <f>H29/H34</f>
        <v>0.10761789600967352</v>
      </c>
    </row>
    <row r="30" spans="1:9" x14ac:dyDescent="0.25">
      <c r="A30" s="10" t="s">
        <v>18</v>
      </c>
      <c r="B30" s="1">
        <v>87</v>
      </c>
      <c r="C30" s="13">
        <f t="shared" si="2"/>
        <v>6.7337461300309598E-2</v>
      </c>
      <c r="D30" s="1">
        <v>49</v>
      </c>
      <c r="E30" s="15">
        <f>D30/D34</f>
        <v>0.13535911602209943</v>
      </c>
      <c r="F30" s="1">
        <v>0</v>
      </c>
      <c r="G30" s="15" t="e">
        <f>F30/F34</f>
        <v>#DIV/0!</v>
      </c>
      <c r="H30" s="5">
        <f t="shared" si="3"/>
        <v>136</v>
      </c>
      <c r="I30" s="16">
        <f>H30/H34</f>
        <v>8.222490931076179E-2</v>
      </c>
    </row>
    <row r="31" spans="1:9" x14ac:dyDescent="0.25">
      <c r="A31" s="10" t="s">
        <v>19</v>
      </c>
      <c r="B31" s="1">
        <v>69</v>
      </c>
      <c r="C31" s="13">
        <f t="shared" si="2"/>
        <v>5.3405572755417956E-2</v>
      </c>
      <c r="D31" s="1">
        <v>48</v>
      </c>
      <c r="E31" s="15">
        <f>D31/D34</f>
        <v>0.13259668508287292</v>
      </c>
      <c r="F31" s="1">
        <v>0</v>
      </c>
      <c r="G31" s="15" t="e">
        <f>F31/F34</f>
        <v>#DIV/0!</v>
      </c>
      <c r="H31" s="5">
        <f t="shared" si="3"/>
        <v>117</v>
      </c>
      <c r="I31" s="16">
        <f>H31/H34</f>
        <v>7.0737605804111245E-2</v>
      </c>
    </row>
    <row r="32" spans="1:9" x14ac:dyDescent="0.25">
      <c r="A32" s="10" t="s">
        <v>20</v>
      </c>
      <c r="B32" s="1">
        <v>27</v>
      </c>
      <c r="C32" s="13">
        <f t="shared" si="2"/>
        <v>2.089783281733746E-2</v>
      </c>
      <c r="D32" s="1">
        <v>21</v>
      </c>
      <c r="E32" s="15">
        <f>D32/D34</f>
        <v>5.8011049723756904E-2</v>
      </c>
      <c r="F32" s="1">
        <v>0</v>
      </c>
      <c r="G32" s="15" t="e">
        <f>F32/F34</f>
        <v>#DIV/0!</v>
      </c>
      <c r="H32" s="5">
        <f t="shared" si="3"/>
        <v>48</v>
      </c>
      <c r="I32" s="16">
        <f>H32/H34</f>
        <v>2.9020556227327691E-2</v>
      </c>
    </row>
    <row r="33" spans="1:10" x14ac:dyDescent="0.25">
      <c r="A33" s="10" t="s">
        <v>21</v>
      </c>
      <c r="B33" s="1">
        <v>2</v>
      </c>
      <c r="C33" s="13">
        <f t="shared" si="2"/>
        <v>1.5479876160990713E-3</v>
      </c>
      <c r="D33" s="1">
        <v>0</v>
      </c>
      <c r="E33" s="15">
        <f>D33/D34</f>
        <v>0</v>
      </c>
      <c r="F33" s="1">
        <v>0</v>
      </c>
      <c r="G33" s="15" t="e">
        <f>F33/F34</f>
        <v>#DIV/0!</v>
      </c>
      <c r="H33" s="5">
        <f t="shared" si="3"/>
        <v>2</v>
      </c>
      <c r="I33" s="16">
        <f>H33/H34</f>
        <v>1.2091898428053204E-3</v>
      </c>
    </row>
    <row r="34" spans="1:10" x14ac:dyDescent="0.25">
      <c r="A34" s="11" t="s">
        <v>7</v>
      </c>
      <c r="B34" s="7">
        <f t="shared" ref="B34:G34" si="4">SUM(B24:B33)</f>
        <v>1292</v>
      </c>
      <c r="C34" s="17">
        <f t="shared" si="4"/>
        <v>1</v>
      </c>
      <c r="D34" s="7">
        <f t="shared" si="4"/>
        <v>362</v>
      </c>
      <c r="E34" s="17">
        <f t="shared" si="4"/>
        <v>1</v>
      </c>
      <c r="F34" s="7">
        <f t="shared" si="4"/>
        <v>0</v>
      </c>
      <c r="G34" s="17" t="e">
        <f t="shared" si="4"/>
        <v>#DIV/0!</v>
      </c>
      <c r="H34" s="4">
        <f t="shared" si="3"/>
        <v>1654</v>
      </c>
      <c r="I34" s="18">
        <f>SUM(I24:I33)</f>
        <v>1</v>
      </c>
      <c r="J34" s="3"/>
    </row>
    <row r="35" spans="1:10" x14ac:dyDescent="0.25">
      <c r="A35" s="28" t="s">
        <v>22</v>
      </c>
      <c r="B35" s="29"/>
      <c r="C35" s="29"/>
      <c r="D35" s="29"/>
      <c r="E35" s="29"/>
      <c r="F35" s="30"/>
      <c r="G35" s="29"/>
      <c r="H35" s="29"/>
      <c r="I35" s="31"/>
    </row>
    <row r="36" spans="1:10" x14ac:dyDescent="0.25">
      <c r="A36" s="9" t="s">
        <v>23</v>
      </c>
      <c r="B36" s="94">
        <v>26.25</v>
      </c>
      <c r="C36" s="95"/>
      <c r="D36" s="94">
        <v>32.46</v>
      </c>
      <c r="E36" s="95"/>
      <c r="F36" s="94">
        <v>0</v>
      </c>
      <c r="G36" s="95"/>
      <c r="H36" s="96">
        <v>27.61</v>
      </c>
      <c r="I36" s="97"/>
    </row>
    <row r="37" spans="1:10" x14ac:dyDescent="0.25">
      <c r="A37" s="12" t="s">
        <v>24</v>
      </c>
      <c r="B37" s="98">
        <v>8.31</v>
      </c>
      <c r="C37" s="99"/>
      <c r="D37" s="98">
        <v>8.69</v>
      </c>
      <c r="E37" s="99"/>
      <c r="F37" s="98">
        <v>0</v>
      </c>
      <c r="G37" s="99"/>
      <c r="H37" s="100">
        <v>8.77</v>
      </c>
      <c r="I37" s="101"/>
    </row>
    <row r="38" spans="1:10" x14ac:dyDescent="0.25">
      <c r="A38" s="28" t="s">
        <v>61</v>
      </c>
      <c r="B38" s="29"/>
      <c r="C38" s="29"/>
      <c r="D38" s="29"/>
      <c r="E38" s="29"/>
      <c r="F38" s="30"/>
      <c r="G38" s="29"/>
      <c r="H38" s="29"/>
      <c r="I38" s="31"/>
    </row>
    <row r="39" spans="1:10" x14ac:dyDescent="0.25">
      <c r="A39" s="10" t="s">
        <v>32</v>
      </c>
      <c r="B39" s="6">
        <v>1058</v>
      </c>
      <c r="C39" s="15">
        <f>B39/B42</f>
        <v>0.81888544891640869</v>
      </c>
      <c r="D39" s="6">
        <v>124</v>
      </c>
      <c r="E39" s="15">
        <f>D39/D42</f>
        <v>0.34254143646408841</v>
      </c>
      <c r="F39" s="1">
        <v>0</v>
      </c>
      <c r="G39" s="15" t="e">
        <f>F39/F42</f>
        <v>#DIV/0!</v>
      </c>
      <c r="H39" s="6">
        <f t="shared" ref="H39:H42" si="5">B39+D39</f>
        <v>1182</v>
      </c>
      <c r="I39" s="16">
        <f>H39/H42</f>
        <v>0.71463119709794443</v>
      </c>
    </row>
    <row r="40" spans="1:10" x14ac:dyDescent="0.25">
      <c r="A40" s="10" t="s">
        <v>33</v>
      </c>
      <c r="B40" s="6">
        <v>38</v>
      </c>
      <c r="C40" s="15">
        <f>B40/B42</f>
        <v>2.9411764705882353E-2</v>
      </c>
      <c r="D40" s="6">
        <v>115</v>
      </c>
      <c r="E40" s="15">
        <f>D40/D42</f>
        <v>0.31767955801104975</v>
      </c>
      <c r="F40" s="1">
        <v>0</v>
      </c>
      <c r="G40" s="15" t="e">
        <f>F40/F42</f>
        <v>#DIV/0!</v>
      </c>
      <c r="H40" s="6">
        <f t="shared" si="5"/>
        <v>153</v>
      </c>
      <c r="I40" s="16">
        <f>H40/H42</f>
        <v>9.250302297460701E-2</v>
      </c>
    </row>
    <row r="41" spans="1:10" x14ac:dyDescent="0.25">
      <c r="A41" s="10" t="s">
        <v>34</v>
      </c>
      <c r="B41" s="1">
        <v>196</v>
      </c>
      <c r="C41" s="15">
        <f>B41/B42</f>
        <v>0.15170278637770898</v>
      </c>
      <c r="D41" s="1">
        <v>123</v>
      </c>
      <c r="E41" s="15">
        <f>D41/D42</f>
        <v>0.3397790055248619</v>
      </c>
      <c r="F41" s="1">
        <v>0</v>
      </c>
      <c r="G41" s="15" t="e">
        <f>F41/F42</f>
        <v>#DIV/0!</v>
      </c>
      <c r="H41" s="6">
        <f t="shared" si="5"/>
        <v>319</v>
      </c>
      <c r="I41" s="16">
        <f>H41/H42</f>
        <v>0.19286577992744861</v>
      </c>
    </row>
    <row r="42" spans="1:10" x14ac:dyDescent="0.25">
      <c r="A42" s="11" t="s">
        <v>7</v>
      </c>
      <c r="B42" s="7">
        <f t="shared" ref="B42:I42" si="6">SUM(B39:B41)</f>
        <v>1292</v>
      </c>
      <c r="C42" s="17">
        <f t="shared" si="6"/>
        <v>1</v>
      </c>
      <c r="D42" s="7">
        <f t="shared" si="6"/>
        <v>362</v>
      </c>
      <c r="E42" s="17">
        <f t="shared" si="6"/>
        <v>1</v>
      </c>
      <c r="F42" s="8">
        <f t="shared" si="6"/>
        <v>0</v>
      </c>
      <c r="G42" s="17" t="e">
        <f t="shared" si="6"/>
        <v>#DIV/0!</v>
      </c>
      <c r="H42" s="7">
        <f t="shared" si="5"/>
        <v>1654</v>
      </c>
      <c r="I42" s="18">
        <f t="shared" si="6"/>
        <v>1</v>
      </c>
    </row>
    <row r="43" spans="1:10" x14ac:dyDescent="0.25">
      <c r="A43" s="28" t="s">
        <v>46</v>
      </c>
      <c r="B43" s="29"/>
      <c r="C43" s="29"/>
      <c r="D43" s="29"/>
      <c r="E43" s="29"/>
      <c r="F43" s="30"/>
      <c r="G43" s="29"/>
      <c r="H43" s="29"/>
      <c r="I43" s="31"/>
    </row>
    <row r="44" spans="1:10" x14ac:dyDescent="0.25">
      <c r="A44" s="9" t="s">
        <v>25</v>
      </c>
      <c r="B44" s="4">
        <v>892</v>
      </c>
      <c r="C44" s="19">
        <f>B44/B46</f>
        <v>0.69040247678018574</v>
      </c>
      <c r="D44" s="5">
        <v>129</v>
      </c>
      <c r="E44" s="19">
        <f>D44/D46</f>
        <v>0.35635359116022097</v>
      </c>
      <c r="F44" s="5">
        <v>0</v>
      </c>
      <c r="G44" s="19" t="e">
        <f>F44/F46</f>
        <v>#DIV/0!</v>
      </c>
      <c r="H44" s="4">
        <f t="shared" ref="H44:H46" si="7">B44+D44</f>
        <v>1021</v>
      </c>
      <c r="I44" s="14">
        <f>H44/H46</f>
        <v>0.61729141475211613</v>
      </c>
    </row>
    <row r="45" spans="1:10" x14ac:dyDescent="0.25">
      <c r="A45" s="10" t="s">
        <v>26</v>
      </c>
      <c r="B45" s="6">
        <v>400</v>
      </c>
      <c r="C45" s="15">
        <f>B45/B46</f>
        <v>0.30959752321981426</v>
      </c>
      <c r="D45" s="6">
        <v>233</v>
      </c>
      <c r="E45" s="15">
        <f>D45/D46</f>
        <v>0.64364640883977897</v>
      </c>
      <c r="F45" s="1">
        <v>0</v>
      </c>
      <c r="G45" s="15" t="e">
        <f>F45/F46</f>
        <v>#DIV/0!</v>
      </c>
      <c r="H45" s="4">
        <f t="shared" si="7"/>
        <v>633</v>
      </c>
      <c r="I45" s="16">
        <f>H45/H46</f>
        <v>0.38270858524788393</v>
      </c>
    </row>
    <row r="46" spans="1:10" x14ac:dyDescent="0.25">
      <c r="A46" s="11" t="s">
        <v>7</v>
      </c>
      <c r="B46" s="7">
        <f t="shared" ref="B46:G46" si="8">SUM(B44:B45)</f>
        <v>1292</v>
      </c>
      <c r="C46" s="20">
        <f t="shared" si="8"/>
        <v>1</v>
      </c>
      <c r="D46" s="7">
        <f t="shared" si="8"/>
        <v>362</v>
      </c>
      <c r="E46" s="20">
        <f t="shared" si="8"/>
        <v>1</v>
      </c>
      <c r="F46" s="7">
        <f t="shared" si="8"/>
        <v>0</v>
      </c>
      <c r="G46" s="20" t="e">
        <f t="shared" si="8"/>
        <v>#DIV/0!</v>
      </c>
      <c r="H46" s="4">
        <f t="shared" si="7"/>
        <v>1654</v>
      </c>
      <c r="I46" s="38">
        <f>SUM(I44:I45)</f>
        <v>1</v>
      </c>
    </row>
    <row r="47" spans="1:10" ht="12.75" customHeight="1" x14ac:dyDescent="0.25">
      <c r="A47" s="28" t="s">
        <v>45</v>
      </c>
      <c r="B47" s="29"/>
      <c r="C47" s="29"/>
      <c r="D47" s="29"/>
      <c r="E47" s="29"/>
      <c r="F47" s="30"/>
      <c r="G47" s="29"/>
      <c r="H47" s="29"/>
      <c r="I47" s="31"/>
    </row>
    <row r="48" spans="1:10" ht="12.75" customHeight="1" x14ac:dyDescent="0.25">
      <c r="A48" s="9" t="s">
        <v>36</v>
      </c>
      <c r="B48" s="4">
        <v>510</v>
      </c>
      <c r="C48" s="19">
        <f>B48/B50</f>
        <v>0.39473684210526316</v>
      </c>
      <c r="D48" s="5">
        <v>215</v>
      </c>
      <c r="E48" s="19">
        <f>D48/D50</f>
        <v>0.59392265193370164</v>
      </c>
      <c r="F48" s="5">
        <v>0</v>
      </c>
      <c r="G48" s="19" t="e">
        <f>F48/F50</f>
        <v>#DIV/0!</v>
      </c>
      <c r="H48" s="4">
        <f t="shared" ref="H48:H50" si="9">B48+D48</f>
        <v>725</v>
      </c>
      <c r="I48" s="14">
        <f>H48/H50</f>
        <v>0.43833131801692865</v>
      </c>
    </row>
    <row r="49" spans="1:11" ht="12.75" customHeight="1" x14ac:dyDescent="0.25">
      <c r="A49" s="10" t="s">
        <v>37</v>
      </c>
      <c r="B49" s="6">
        <v>782</v>
      </c>
      <c r="C49" s="15">
        <f>B49/B50</f>
        <v>0.60526315789473684</v>
      </c>
      <c r="D49" s="6">
        <v>147</v>
      </c>
      <c r="E49" s="15">
        <f>D49/D50</f>
        <v>0.40607734806629836</v>
      </c>
      <c r="F49" s="1">
        <v>0</v>
      </c>
      <c r="G49" s="15" t="e">
        <f>F49/F50</f>
        <v>#DIV/0!</v>
      </c>
      <c r="H49" s="4">
        <f t="shared" si="9"/>
        <v>929</v>
      </c>
      <c r="I49" s="16">
        <f>H49/H50</f>
        <v>0.56166868198307129</v>
      </c>
    </row>
    <row r="50" spans="1:11" x14ac:dyDescent="0.25">
      <c r="A50" s="11" t="s">
        <v>7</v>
      </c>
      <c r="B50" s="7">
        <f t="shared" ref="B50:G50" si="10">SUM(B48:B49)</f>
        <v>1292</v>
      </c>
      <c r="C50" s="20">
        <f t="shared" si="10"/>
        <v>1</v>
      </c>
      <c r="D50" s="7">
        <f t="shared" si="10"/>
        <v>362</v>
      </c>
      <c r="E50" s="20">
        <f t="shared" si="10"/>
        <v>1</v>
      </c>
      <c r="F50" s="7">
        <f t="shared" si="10"/>
        <v>0</v>
      </c>
      <c r="G50" s="20" t="e">
        <f t="shared" si="10"/>
        <v>#DIV/0!</v>
      </c>
      <c r="H50" s="4">
        <f t="shared" si="9"/>
        <v>1654</v>
      </c>
      <c r="I50" s="18">
        <f>SUM(I48:I49)</f>
        <v>1</v>
      </c>
    </row>
    <row r="51" spans="1:11" x14ac:dyDescent="0.25">
      <c r="A51" s="32" t="s">
        <v>28</v>
      </c>
      <c r="B51" s="33"/>
      <c r="C51" s="33"/>
      <c r="D51" s="33"/>
      <c r="E51" s="33"/>
      <c r="F51" s="34"/>
      <c r="G51" s="33"/>
      <c r="H51" s="33"/>
      <c r="I51" s="37"/>
    </row>
    <row r="52" spans="1:11" x14ac:dyDescent="0.25">
      <c r="A52" s="46" t="s">
        <v>27</v>
      </c>
      <c r="B52" s="87">
        <v>1059.07</v>
      </c>
      <c r="C52" s="88"/>
      <c r="D52" s="89">
        <v>251.7</v>
      </c>
      <c r="E52" s="90"/>
      <c r="F52" s="87">
        <v>0</v>
      </c>
      <c r="G52" s="88"/>
      <c r="H52" s="89">
        <v>1310.8</v>
      </c>
      <c r="I52" s="91"/>
      <c r="K52" s="77"/>
    </row>
    <row r="53" spans="1:11" x14ac:dyDescent="0.25">
      <c r="A53" s="28" t="s">
        <v>47</v>
      </c>
      <c r="B53" s="29"/>
      <c r="C53" s="29"/>
      <c r="D53" s="29"/>
      <c r="E53" s="29"/>
      <c r="F53" s="30"/>
      <c r="G53" s="29"/>
      <c r="H53" s="29"/>
      <c r="I53" s="31"/>
    </row>
    <row r="54" spans="1:11" x14ac:dyDescent="0.25">
      <c r="A54" s="40" t="s">
        <v>48</v>
      </c>
      <c r="B54" s="4">
        <v>1292</v>
      </c>
      <c r="C54" s="19">
        <f>B54/B56</f>
        <v>1</v>
      </c>
      <c r="D54" s="4">
        <v>361</v>
      </c>
      <c r="E54" s="19">
        <f>D54/D56</f>
        <v>0.99723756906077343</v>
      </c>
      <c r="F54" s="5">
        <v>0</v>
      </c>
      <c r="G54" s="19" t="e">
        <f>F54/F56</f>
        <v>#DIV/0!</v>
      </c>
      <c r="H54" s="4">
        <f t="shared" ref="H54:H56" si="11">B54+D54</f>
        <v>1653</v>
      </c>
      <c r="I54" s="14">
        <f>H54/H56</f>
        <v>0.99939540507859737</v>
      </c>
    </row>
    <row r="55" spans="1:11" x14ac:dyDescent="0.25">
      <c r="A55" s="41" t="s">
        <v>49</v>
      </c>
      <c r="B55" s="6">
        <v>0</v>
      </c>
      <c r="C55" s="15">
        <f>B55/B56</f>
        <v>0</v>
      </c>
      <c r="D55" s="6">
        <v>1</v>
      </c>
      <c r="E55" s="15">
        <f>D55/D56</f>
        <v>2.7624309392265192E-3</v>
      </c>
      <c r="F55" s="1">
        <v>0</v>
      </c>
      <c r="G55" s="15" t="e">
        <f>F55/F56</f>
        <v>#DIV/0!</v>
      </c>
      <c r="H55" s="4">
        <f t="shared" si="11"/>
        <v>1</v>
      </c>
      <c r="I55" s="16">
        <f>H55/H56</f>
        <v>6.0459492140266019E-4</v>
      </c>
    </row>
    <row r="56" spans="1:11" ht="13.8" thickBot="1" x14ac:dyDescent="0.3">
      <c r="A56" s="42" t="s">
        <v>7</v>
      </c>
      <c r="B56" s="43">
        <f t="shared" ref="B56:G56" si="12">SUM(B54:B55)</f>
        <v>1292</v>
      </c>
      <c r="C56" s="44">
        <f t="shared" si="12"/>
        <v>1</v>
      </c>
      <c r="D56" s="43">
        <f t="shared" si="12"/>
        <v>362</v>
      </c>
      <c r="E56" s="44">
        <f t="shared" si="12"/>
        <v>1</v>
      </c>
      <c r="F56" s="43">
        <f t="shared" si="12"/>
        <v>0</v>
      </c>
      <c r="G56" s="44" t="e">
        <f t="shared" si="12"/>
        <v>#DIV/0!</v>
      </c>
      <c r="H56" s="43">
        <f t="shared" si="11"/>
        <v>1654</v>
      </c>
      <c r="I56" s="45">
        <f>SUM(I54:I55)</f>
        <v>1</v>
      </c>
    </row>
    <row r="57" spans="1:11" ht="13.8" thickTop="1" x14ac:dyDescent="0.25">
      <c r="A57" s="78"/>
      <c r="B57" s="79"/>
      <c r="C57" s="74"/>
      <c r="D57" s="79"/>
      <c r="E57" s="74"/>
      <c r="F57" s="79"/>
      <c r="G57" s="74"/>
      <c r="H57" s="79"/>
      <c r="I57" s="80"/>
    </row>
    <row r="58" spans="1:11" ht="15" customHeight="1" x14ac:dyDescent="0.25">
      <c r="A58" s="81" t="s">
        <v>58</v>
      </c>
      <c r="B58" s="81"/>
      <c r="C58" s="81"/>
      <c r="D58" s="81"/>
      <c r="E58" s="81"/>
      <c r="F58" s="82"/>
      <c r="G58" s="81"/>
      <c r="H58" s="81"/>
      <c r="I58" s="81"/>
    </row>
    <row r="59" spans="1:11" ht="37.950000000000003" customHeight="1" x14ac:dyDescent="0.25">
      <c r="A59" s="92" t="s">
        <v>59</v>
      </c>
      <c r="B59" s="92"/>
      <c r="C59" s="92"/>
      <c r="D59" s="92"/>
      <c r="E59" s="92"/>
      <c r="F59" s="92"/>
      <c r="G59" s="92"/>
      <c r="H59" s="92"/>
      <c r="I59" s="92"/>
    </row>
    <row r="60" spans="1:11" ht="37.950000000000003" customHeight="1" x14ac:dyDescent="0.25">
      <c r="A60" s="85" t="s">
        <v>60</v>
      </c>
      <c r="B60" s="85"/>
      <c r="C60" s="85"/>
      <c r="D60" s="85"/>
      <c r="E60" s="85"/>
      <c r="F60" s="85"/>
      <c r="G60" s="85"/>
      <c r="H60" s="85"/>
      <c r="I60" s="85"/>
    </row>
    <row r="61" spans="1:11" ht="16.2" customHeight="1" x14ac:dyDescent="0.25">
      <c r="A61" s="93" t="s">
        <v>30</v>
      </c>
      <c r="B61" s="93"/>
      <c r="C61" s="93"/>
      <c r="D61" s="93"/>
      <c r="E61" s="93"/>
      <c r="F61" s="93"/>
      <c r="G61" s="93"/>
      <c r="H61" s="93"/>
      <c r="I61" s="93"/>
    </row>
    <row r="62" spans="1:11" x14ac:dyDescent="0.25">
      <c r="G62" s="107"/>
      <c r="H62" s="86"/>
      <c r="I62" s="86"/>
    </row>
    <row r="63" spans="1:11" x14ac:dyDescent="0.25">
      <c r="G63" s="86"/>
      <c r="H63" s="86"/>
      <c r="I63" s="86"/>
    </row>
  </sheetData>
  <mergeCells count="23">
    <mergeCell ref="A2:I2"/>
    <mergeCell ref="A3:I3"/>
    <mergeCell ref="A4:I4"/>
    <mergeCell ref="B6:C6"/>
    <mergeCell ref="D6:E6"/>
    <mergeCell ref="H6:I6"/>
    <mergeCell ref="B36:C36"/>
    <mergeCell ref="D36:E36"/>
    <mergeCell ref="F36:G36"/>
    <mergeCell ref="H36:I36"/>
    <mergeCell ref="B37:C37"/>
    <mergeCell ref="D37:E37"/>
    <mergeCell ref="F37:G37"/>
    <mergeCell ref="H37:I37"/>
    <mergeCell ref="A60:I60"/>
    <mergeCell ref="G62:I62"/>
    <mergeCell ref="G63:I63"/>
    <mergeCell ref="B52:C52"/>
    <mergeCell ref="D52:E52"/>
    <mergeCell ref="F52:G52"/>
    <mergeCell ref="H52:I52"/>
    <mergeCell ref="A59:I59"/>
    <mergeCell ref="A61:I61"/>
  </mergeCells>
  <printOptions horizontalCentered="1"/>
  <pageMargins left="0.7" right="0.7" top="0.75" bottom="0.75" header="0.3" footer="0.3"/>
  <pageSetup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L63"/>
  <sheetViews>
    <sheetView tabSelected="1" zoomScale="96" zoomScaleNormal="96" workbookViewId="0">
      <selection activeCell="A2" sqref="A2:I2"/>
    </sheetView>
  </sheetViews>
  <sheetFormatPr defaultRowHeight="13.2" x14ac:dyDescent="0.25"/>
  <cols>
    <col min="1" max="1" width="36.6640625" customWidth="1"/>
    <col min="2" max="3" width="7.5546875" customWidth="1"/>
    <col min="4" max="4" width="6.6640625" customWidth="1"/>
    <col min="6" max="6" width="6.6640625" style="2" customWidth="1"/>
    <col min="8" max="8" width="7.33203125" customWidth="1"/>
    <col min="9" max="9" width="8" customWidth="1"/>
  </cols>
  <sheetData>
    <row r="2" spans="1:9" ht="15.6" x14ac:dyDescent="0.3">
      <c r="A2" s="102" t="s">
        <v>57</v>
      </c>
      <c r="B2" s="102"/>
      <c r="C2" s="102"/>
      <c r="D2" s="102"/>
      <c r="E2" s="102"/>
      <c r="F2" s="102"/>
      <c r="G2" s="102"/>
      <c r="H2" s="102"/>
      <c r="I2" s="102"/>
    </row>
    <row r="3" spans="1:9" ht="15.6" x14ac:dyDescent="0.3">
      <c r="A3" s="102" t="s">
        <v>62</v>
      </c>
      <c r="B3" s="102"/>
      <c r="C3" s="102"/>
      <c r="D3" s="102"/>
      <c r="E3" s="102"/>
      <c r="F3" s="102"/>
      <c r="G3" s="102"/>
      <c r="H3" s="102"/>
      <c r="I3" s="102"/>
    </row>
    <row r="4" spans="1:9" ht="15.6" x14ac:dyDescent="0.3">
      <c r="A4" s="102" t="s">
        <v>53</v>
      </c>
      <c r="B4" s="102"/>
      <c r="C4" s="102"/>
      <c r="D4" s="102"/>
      <c r="E4" s="102"/>
      <c r="F4" s="102"/>
      <c r="G4" s="102"/>
      <c r="H4" s="102"/>
      <c r="I4" s="102"/>
    </row>
    <row r="5" spans="1:9" ht="13.8" thickBot="1" x14ac:dyDescent="0.3"/>
    <row r="6" spans="1:9" ht="13.8" thickTop="1" x14ac:dyDescent="0.25">
      <c r="A6" s="22"/>
      <c r="B6" s="103" t="s">
        <v>0</v>
      </c>
      <c r="C6" s="104"/>
      <c r="D6" s="105" t="s">
        <v>35</v>
      </c>
      <c r="E6" s="104"/>
      <c r="F6" s="108" t="s">
        <v>3</v>
      </c>
      <c r="G6" s="109"/>
      <c r="H6" s="103" t="s">
        <v>7</v>
      </c>
      <c r="I6" s="106"/>
    </row>
    <row r="7" spans="1:9" x14ac:dyDescent="0.25">
      <c r="A7" s="23"/>
      <c r="B7" s="24" t="s">
        <v>1</v>
      </c>
      <c r="C7" s="25" t="s">
        <v>2</v>
      </c>
      <c r="D7" s="24" t="s">
        <v>1</v>
      </c>
      <c r="E7" s="25" t="s">
        <v>2</v>
      </c>
      <c r="F7" s="26" t="s">
        <v>1</v>
      </c>
      <c r="G7" s="25" t="s">
        <v>2</v>
      </c>
      <c r="H7" s="24" t="s">
        <v>1</v>
      </c>
      <c r="I7" s="27" t="s">
        <v>2</v>
      </c>
    </row>
    <row r="8" spans="1:9" x14ac:dyDescent="0.25">
      <c r="A8" s="28" t="s">
        <v>4</v>
      </c>
      <c r="B8" s="29"/>
      <c r="C8" s="29"/>
      <c r="D8" s="29"/>
      <c r="E8" s="29"/>
      <c r="F8" s="30"/>
      <c r="G8" s="29"/>
      <c r="H8" s="29"/>
      <c r="I8" s="31"/>
    </row>
    <row r="9" spans="1:9" x14ac:dyDescent="0.25">
      <c r="A9" s="9" t="s">
        <v>5</v>
      </c>
      <c r="B9" s="4">
        <v>104</v>
      </c>
      <c r="C9" s="13">
        <f>B9/B11</f>
        <v>0.3837638376383764</v>
      </c>
      <c r="D9" s="4">
        <v>181</v>
      </c>
      <c r="E9" s="13">
        <f>D9/D11</f>
        <v>0.38758029978586722</v>
      </c>
      <c r="F9" s="5">
        <v>32</v>
      </c>
      <c r="G9" s="13">
        <f>F9/F11</f>
        <v>0.58181818181818179</v>
      </c>
      <c r="H9" s="4">
        <f>B9+D9+F9</f>
        <v>317</v>
      </c>
      <c r="I9" s="14">
        <f>H9/H11</f>
        <v>0.39974779319041615</v>
      </c>
    </row>
    <row r="10" spans="1:9" x14ac:dyDescent="0.25">
      <c r="A10" s="10" t="s">
        <v>6</v>
      </c>
      <c r="B10" s="6">
        <v>167</v>
      </c>
      <c r="C10" s="15">
        <f>B10/B11</f>
        <v>0.6162361623616236</v>
      </c>
      <c r="D10" s="6">
        <v>286</v>
      </c>
      <c r="E10" s="15">
        <f>D10/D11</f>
        <v>0.61241970021413272</v>
      </c>
      <c r="F10" s="1">
        <v>23</v>
      </c>
      <c r="G10" s="15">
        <f>F10/F11</f>
        <v>0.41818181818181815</v>
      </c>
      <c r="H10" s="6">
        <f>B10+D10+F10</f>
        <v>476</v>
      </c>
      <c r="I10" s="16">
        <f>H10/H11</f>
        <v>0.60025220680958391</v>
      </c>
    </row>
    <row r="11" spans="1:9" x14ac:dyDescent="0.25">
      <c r="A11" s="11" t="s">
        <v>7</v>
      </c>
      <c r="B11" s="7">
        <f>SUM(B9:B10)</f>
        <v>271</v>
      </c>
      <c r="C11" s="17">
        <f>SUM(C9:C10)</f>
        <v>1</v>
      </c>
      <c r="D11" s="7">
        <f>D9+D10</f>
        <v>467</v>
      </c>
      <c r="E11" s="17">
        <f>SUM(E9:E10)</f>
        <v>1</v>
      </c>
      <c r="F11" s="8">
        <f>SUM(F9:F10)</f>
        <v>55</v>
      </c>
      <c r="G11" s="17">
        <f>SUM(G9:G10)</f>
        <v>1</v>
      </c>
      <c r="H11" s="7">
        <f>B11+D11+F11</f>
        <v>793</v>
      </c>
      <c r="I11" s="18">
        <f>SUM(I9:I10)</f>
        <v>1</v>
      </c>
    </row>
    <row r="12" spans="1:9" x14ac:dyDescent="0.25">
      <c r="A12" s="28" t="s">
        <v>8</v>
      </c>
      <c r="B12" s="35"/>
      <c r="C12" s="35"/>
      <c r="D12" s="35"/>
      <c r="E12" s="35"/>
      <c r="F12" s="35"/>
      <c r="G12" s="35"/>
      <c r="H12" s="35"/>
      <c r="I12" s="36"/>
    </row>
    <row r="13" spans="1:9" x14ac:dyDescent="0.25">
      <c r="A13" s="9" t="s">
        <v>38</v>
      </c>
      <c r="B13" s="5">
        <v>0</v>
      </c>
      <c r="C13" s="13">
        <f>B13/B22</f>
        <v>0</v>
      </c>
      <c r="D13" s="5">
        <v>0</v>
      </c>
      <c r="E13" s="13">
        <f>D13/D22</f>
        <v>0</v>
      </c>
      <c r="F13" s="5">
        <v>0</v>
      </c>
      <c r="G13" s="13">
        <f>F13/F22</f>
        <v>0</v>
      </c>
      <c r="H13" s="4">
        <f t="shared" ref="H13:H21" si="0">B13+D13+F13</f>
        <v>0</v>
      </c>
      <c r="I13" s="14">
        <f>H13/H22</f>
        <v>0</v>
      </c>
    </row>
    <row r="14" spans="1:9" x14ac:dyDescent="0.25">
      <c r="A14" s="10" t="s">
        <v>9</v>
      </c>
      <c r="B14" s="1">
        <v>3</v>
      </c>
      <c r="C14" s="15">
        <f>B14/B22</f>
        <v>1.107011070110701E-2</v>
      </c>
      <c r="D14" s="1">
        <v>12</v>
      </c>
      <c r="E14" s="15">
        <f>D14/D22</f>
        <v>2.569593147751606E-2</v>
      </c>
      <c r="F14" s="1">
        <v>0</v>
      </c>
      <c r="G14" s="15">
        <f>F14/F22</f>
        <v>0</v>
      </c>
      <c r="H14" s="6">
        <f t="shared" si="0"/>
        <v>15</v>
      </c>
      <c r="I14" s="16">
        <f>H14/H22</f>
        <v>1.8915510718789406E-2</v>
      </c>
    </row>
    <row r="15" spans="1:9" x14ac:dyDescent="0.25">
      <c r="A15" s="10" t="s">
        <v>39</v>
      </c>
      <c r="B15" s="1">
        <v>36</v>
      </c>
      <c r="C15" s="15">
        <f>B15/B22</f>
        <v>0.13284132841328414</v>
      </c>
      <c r="D15" s="1">
        <v>51</v>
      </c>
      <c r="E15" s="15">
        <f>D15/D22</f>
        <v>0.10920770877944326</v>
      </c>
      <c r="F15" s="1">
        <v>12</v>
      </c>
      <c r="G15" s="15">
        <f>F15/F22</f>
        <v>0.21818181818181817</v>
      </c>
      <c r="H15" s="6">
        <f t="shared" si="0"/>
        <v>99</v>
      </c>
      <c r="I15" s="16">
        <f>H15/H22</f>
        <v>0.12484237074401008</v>
      </c>
    </row>
    <row r="16" spans="1:9" x14ac:dyDescent="0.25">
      <c r="A16" s="10" t="s">
        <v>40</v>
      </c>
      <c r="B16" s="1">
        <v>48</v>
      </c>
      <c r="C16" s="15">
        <f>B16/B22</f>
        <v>0.17712177121771217</v>
      </c>
      <c r="D16" s="1">
        <v>18</v>
      </c>
      <c r="E16" s="15">
        <f>D16/D22</f>
        <v>3.8543897216274089E-2</v>
      </c>
      <c r="F16" s="1">
        <v>4</v>
      </c>
      <c r="G16" s="15">
        <f>F16/F22</f>
        <v>7.2727272727272724E-2</v>
      </c>
      <c r="H16" s="6">
        <f t="shared" si="0"/>
        <v>70</v>
      </c>
      <c r="I16" s="16">
        <f>H16/H22</f>
        <v>8.8272383354350573E-2</v>
      </c>
    </row>
    <row r="17" spans="1:9" x14ac:dyDescent="0.25">
      <c r="A17" s="10" t="s">
        <v>41</v>
      </c>
      <c r="B17" s="1">
        <v>1</v>
      </c>
      <c r="C17" s="15">
        <f>B17/B22</f>
        <v>3.6900369003690036E-3</v>
      </c>
      <c r="D17" s="1">
        <v>1</v>
      </c>
      <c r="E17" s="15">
        <f>D17/D22</f>
        <v>2.1413276231263384E-3</v>
      </c>
      <c r="F17" s="1">
        <v>0</v>
      </c>
      <c r="G17" s="15">
        <f>F17/F22</f>
        <v>0</v>
      </c>
      <c r="H17" s="6">
        <f t="shared" si="0"/>
        <v>2</v>
      </c>
      <c r="I17" s="16">
        <f>H17/H22</f>
        <v>2.5220680958385876E-3</v>
      </c>
    </row>
    <row r="18" spans="1:9" x14ac:dyDescent="0.25">
      <c r="A18" s="10" t="s">
        <v>10</v>
      </c>
      <c r="B18" s="6">
        <v>168</v>
      </c>
      <c r="C18" s="15">
        <f>B18/B22</f>
        <v>0.61992619926199266</v>
      </c>
      <c r="D18" s="6">
        <v>326</v>
      </c>
      <c r="E18" s="15">
        <f>D18/D22</f>
        <v>0.69807280513918635</v>
      </c>
      <c r="F18" s="1">
        <v>33</v>
      </c>
      <c r="G18" s="15">
        <f>F18/F22</f>
        <v>0.6</v>
      </c>
      <c r="H18" s="6">
        <f t="shared" si="0"/>
        <v>527</v>
      </c>
      <c r="I18" s="16">
        <f>H18/H22</f>
        <v>0.66456494325346782</v>
      </c>
    </row>
    <row r="19" spans="1:9" x14ac:dyDescent="0.25">
      <c r="A19" s="10" t="s">
        <v>42</v>
      </c>
      <c r="B19" s="6">
        <v>9</v>
      </c>
      <c r="C19" s="15">
        <f>B19/B22</f>
        <v>3.3210332103321034E-2</v>
      </c>
      <c r="D19" s="6">
        <v>11</v>
      </c>
      <c r="E19" s="15">
        <f>D19/D22</f>
        <v>2.3554603854389723E-2</v>
      </c>
      <c r="F19" s="1">
        <v>2</v>
      </c>
      <c r="G19" s="15">
        <f>F19/F22</f>
        <v>3.6363636363636362E-2</v>
      </c>
      <c r="H19" s="6">
        <f t="shared" si="0"/>
        <v>22</v>
      </c>
      <c r="I19" s="16">
        <f>H19/H22</f>
        <v>2.7742749054224466E-2</v>
      </c>
    </row>
    <row r="20" spans="1:9" x14ac:dyDescent="0.25">
      <c r="A20" s="10" t="s">
        <v>43</v>
      </c>
      <c r="B20" s="1">
        <v>2</v>
      </c>
      <c r="C20" s="15">
        <f>B20/B22</f>
        <v>7.3800738007380072E-3</v>
      </c>
      <c r="D20" s="1">
        <v>42</v>
      </c>
      <c r="E20" s="15">
        <f>D20/D22</f>
        <v>8.9935760171306209E-2</v>
      </c>
      <c r="F20" s="1">
        <v>4</v>
      </c>
      <c r="G20" s="15">
        <f>F20/F22</f>
        <v>7.2727272727272724E-2</v>
      </c>
      <c r="H20" s="6">
        <f t="shared" si="0"/>
        <v>48</v>
      </c>
      <c r="I20" s="16">
        <f>H20/H22</f>
        <v>6.0529634300126103E-2</v>
      </c>
    </row>
    <row r="21" spans="1:9" x14ac:dyDescent="0.25">
      <c r="A21" s="21" t="s">
        <v>44</v>
      </c>
      <c r="B21" s="8">
        <v>4</v>
      </c>
      <c r="C21" s="15">
        <f>B21/B22</f>
        <v>1.4760147601476014E-2</v>
      </c>
      <c r="D21" s="8">
        <v>6</v>
      </c>
      <c r="E21" s="15">
        <f>D21/D22</f>
        <v>1.284796573875803E-2</v>
      </c>
      <c r="F21" s="8">
        <v>0</v>
      </c>
      <c r="G21" s="15">
        <f>F21/F22</f>
        <v>0</v>
      </c>
      <c r="H21" s="7">
        <f t="shared" si="0"/>
        <v>10</v>
      </c>
      <c r="I21" s="18">
        <f>H21/H22</f>
        <v>1.2610340479192938E-2</v>
      </c>
    </row>
    <row r="22" spans="1:9" x14ac:dyDescent="0.25">
      <c r="A22" s="11" t="s">
        <v>7</v>
      </c>
      <c r="B22" s="7">
        <f>SUM(B13:B21)</f>
        <v>271</v>
      </c>
      <c r="C22" s="17">
        <f>SUM(C13:C21)</f>
        <v>1</v>
      </c>
      <c r="D22" s="7">
        <f>SUM(D13:D21)</f>
        <v>467</v>
      </c>
      <c r="E22" s="17">
        <f>SUM(E13:E21)</f>
        <v>1</v>
      </c>
      <c r="F22" s="8">
        <f>SUM(F13:F21)</f>
        <v>55</v>
      </c>
      <c r="G22" s="17">
        <f>SUM(G13:G20)</f>
        <v>1</v>
      </c>
      <c r="H22" s="7">
        <f>SUM(H13:H21)</f>
        <v>793</v>
      </c>
      <c r="I22" s="18">
        <f>SUM(I13:I21)</f>
        <v>1</v>
      </c>
    </row>
    <row r="23" spans="1:9" x14ac:dyDescent="0.25">
      <c r="A23" s="28" t="s">
        <v>11</v>
      </c>
      <c r="B23" s="35"/>
      <c r="C23" s="35"/>
      <c r="D23" s="35"/>
      <c r="E23" s="35"/>
      <c r="F23" s="35"/>
      <c r="G23" s="35"/>
      <c r="H23" s="35"/>
      <c r="I23" s="36"/>
    </row>
    <row r="24" spans="1:9" x14ac:dyDescent="0.25">
      <c r="A24" s="39" t="s">
        <v>12</v>
      </c>
      <c r="B24" s="5">
        <v>1</v>
      </c>
      <c r="C24" s="13">
        <f t="shared" ref="C24:C33" si="1">B24/$B$34</f>
        <v>3.6900369003690036E-3</v>
      </c>
      <c r="D24" s="5">
        <v>0</v>
      </c>
      <c r="E24" s="13">
        <f>D24/D34</f>
        <v>0</v>
      </c>
      <c r="F24" s="5">
        <v>0</v>
      </c>
      <c r="G24" s="13">
        <f>F24/F34</f>
        <v>0</v>
      </c>
      <c r="H24" s="5">
        <f t="shared" ref="H24:H34" si="2">B24+D24+F24</f>
        <v>1</v>
      </c>
      <c r="I24" s="14">
        <f>H24/H34</f>
        <v>1.2610340479192938E-3</v>
      </c>
    </row>
    <row r="25" spans="1:9" x14ac:dyDescent="0.25">
      <c r="A25" s="10" t="s">
        <v>13</v>
      </c>
      <c r="B25" s="1">
        <v>52</v>
      </c>
      <c r="C25" s="13">
        <f t="shared" si="1"/>
        <v>0.1918819188191882</v>
      </c>
      <c r="D25" s="1">
        <v>0</v>
      </c>
      <c r="E25" s="15">
        <f>D25/D34</f>
        <v>0</v>
      </c>
      <c r="F25" s="1">
        <v>0</v>
      </c>
      <c r="G25" s="15">
        <f>F25/F34</f>
        <v>0</v>
      </c>
      <c r="H25" s="1">
        <f t="shared" si="2"/>
        <v>52</v>
      </c>
      <c r="I25" s="16">
        <f>H25/H34</f>
        <v>6.5573770491803282E-2</v>
      </c>
    </row>
    <row r="26" spans="1:9" x14ac:dyDescent="0.25">
      <c r="A26" s="10" t="s">
        <v>14</v>
      </c>
      <c r="B26" s="1">
        <v>99</v>
      </c>
      <c r="C26" s="13">
        <f t="shared" si="1"/>
        <v>0.36531365313653136</v>
      </c>
      <c r="D26" s="1">
        <v>1</v>
      </c>
      <c r="E26" s="15">
        <f>D26/D34</f>
        <v>2.1413276231263384E-3</v>
      </c>
      <c r="F26" s="1">
        <v>0</v>
      </c>
      <c r="G26" s="15">
        <f>F26/F34</f>
        <v>0</v>
      </c>
      <c r="H26" s="5">
        <f t="shared" si="2"/>
        <v>100</v>
      </c>
      <c r="I26" s="16">
        <f>H26/H34</f>
        <v>0.12610340479192939</v>
      </c>
    </row>
    <row r="27" spans="1:9" x14ac:dyDescent="0.25">
      <c r="A27" s="10" t="s">
        <v>15</v>
      </c>
      <c r="B27" s="1">
        <v>65</v>
      </c>
      <c r="C27" s="13">
        <f t="shared" si="1"/>
        <v>0.23985239852398524</v>
      </c>
      <c r="D27" s="1">
        <v>81</v>
      </c>
      <c r="E27" s="15">
        <f>D27/D34</f>
        <v>0.17344753747323341</v>
      </c>
      <c r="F27" s="1">
        <v>0</v>
      </c>
      <c r="G27" s="15">
        <f>F27/F34</f>
        <v>0</v>
      </c>
      <c r="H27" s="5">
        <f t="shared" si="2"/>
        <v>146</v>
      </c>
      <c r="I27" s="16">
        <f>H27/H34</f>
        <v>0.1841109709962169</v>
      </c>
    </row>
    <row r="28" spans="1:9" x14ac:dyDescent="0.25">
      <c r="A28" s="10" t="s">
        <v>16</v>
      </c>
      <c r="B28" s="1">
        <v>29</v>
      </c>
      <c r="C28" s="13">
        <f t="shared" si="1"/>
        <v>0.1070110701107011</v>
      </c>
      <c r="D28" s="1">
        <v>133</v>
      </c>
      <c r="E28" s="15">
        <f>D28/D34</f>
        <v>0.28479657387580298</v>
      </c>
      <c r="F28" s="1">
        <v>2</v>
      </c>
      <c r="G28" s="15">
        <f>F28/F34</f>
        <v>3.6363636363636362E-2</v>
      </c>
      <c r="H28" s="5">
        <f t="shared" si="2"/>
        <v>164</v>
      </c>
      <c r="I28" s="16">
        <f>H28/H34</f>
        <v>0.20680958385876419</v>
      </c>
    </row>
    <row r="29" spans="1:9" x14ac:dyDescent="0.25">
      <c r="A29" s="10" t="s">
        <v>17</v>
      </c>
      <c r="B29" s="1">
        <v>12</v>
      </c>
      <c r="C29" s="13">
        <f t="shared" si="1"/>
        <v>4.4280442804428041E-2</v>
      </c>
      <c r="D29" s="1">
        <v>81</v>
      </c>
      <c r="E29" s="15">
        <f>D29/D34</f>
        <v>0.17344753747323341</v>
      </c>
      <c r="F29" s="1">
        <v>7</v>
      </c>
      <c r="G29" s="15">
        <f>F29/F34</f>
        <v>0.12727272727272726</v>
      </c>
      <c r="H29" s="5">
        <f t="shared" si="2"/>
        <v>100</v>
      </c>
      <c r="I29" s="16">
        <f>H29/H34</f>
        <v>0.12610340479192939</v>
      </c>
    </row>
    <row r="30" spans="1:9" x14ac:dyDescent="0.25">
      <c r="A30" s="10" t="s">
        <v>18</v>
      </c>
      <c r="B30" s="1">
        <v>5</v>
      </c>
      <c r="C30" s="13">
        <f t="shared" si="1"/>
        <v>1.8450184501845018E-2</v>
      </c>
      <c r="D30" s="1">
        <v>64</v>
      </c>
      <c r="E30" s="15">
        <f>D30/D34</f>
        <v>0.13704496788008566</v>
      </c>
      <c r="F30" s="1">
        <v>11</v>
      </c>
      <c r="G30" s="15">
        <f>F30/F34</f>
        <v>0.2</v>
      </c>
      <c r="H30" s="5">
        <f t="shared" si="2"/>
        <v>80</v>
      </c>
      <c r="I30" s="16">
        <f>H30/H34</f>
        <v>0.10088272383354351</v>
      </c>
    </row>
    <row r="31" spans="1:9" x14ac:dyDescent="0.25">
      <c r="A31" s="10" t="s">
        <v>19</v>
      </c>
      <c r="B31" s="1">
        <v>7</v>
      </c>
      <c r="C31" s="13">
        <f t="shared" si="1"/>
        <v>2.5830258302583026E-2</v>
      </c>
      <c r="D31" s="1">
        <v>69</v>
      </c>
      <c r="E31" s="15">
        <f>D31/D34</f>
        <v>0.14775160599571735</v>
      </c>
      <c r="F31" s="1">
        <v>17</v>
      </c>
      <c r="G31" s="15">
        <f>F31/F34</f>
        <v>0.30909090909090908</v>
      </c>
      <c r="H31" s="5">
        <f t="shared" si="2"/>
        <v>93</v>
      </c>
      <c r="I31" s="16">
        <f>H31/H34</f>
        <v>0.11727616645649433</v>
      </c>
    </row>
    <row r="32" spans="1:9" x14ac:dyDescent="0.25">
      <c r="A32" s="10" t="s">
        <v>20</v>
      </c>
      <c r="B32" s="1">
        <v>1</v>
      </c>
      <c r="C32" s="13">
        <f t="shared" si="1"/>
        <v>3.6900369003690036E-3</v>
      </c>
      <c r="D32" s="1">
        <v>34</v>
      </c>
      <c r="E32" s="15">
        <f>D32/D34</f>
        <v>7.2805139186295498E-2</v>
      </c>
      <c r="F32" s="1">
        <v>17</v>
      </c>
      <c r="G32" s="15">
        <f>F32/F34</f>
        <v>0.30909090909090908</v>
      </c>
      <c r="H32" s="5">
        <f t="shared" si="2"/>
        <v>52</v>
      </c>
      <c r="I32" s="16">
        <f>H32/H34</f>
        <v>6.5573770491803282E-2</v>
      </c>
    </row>
    <row r="33" spans="1:10" x14ac:dyDescent="0.25">
      <c r="A33" s="10" t="s">
        <v>21</v>
      </c>
      <c r="B33" s="1">
        <v>0</v>
      </c>
      <c r="C33" s="13">
        <f t="shared" si="1"/>
        <v>0</v>
      </c>
      <c r="D33" s="1">
        <v>4</v>
      </c>
      <c r="E33" s="15">
        <f>D33/D34</f>
        <v>8.5653104925053538E-3</v>
      </c>
      <c r="F33" s="1">
        <v>1</v>
      </c>
      <c r="G33" s="15">
        <f>F33/F34</f>
        <v>1.8181818181818181E-2</v>
      </c>
      <c r="H33" s="5">
        <f t="shared" si="2"/>
        <v>5</v>
      </c>
      <c r="I33" s="16">
        <f>H33/H34</f>
        <v>6.3051702395964691E-3</v>
      </c>
    </row>
    <row r="34" spans="1:10" x14ac:dyDescent="0.25">
      <c r="A34" s="11" t="s">
        <v>7</v>
      </c>
      <c r="B34" s="7">
        <f t="shared" ref="B34:G34" si="3">SUM(B24:B33)</f>
        <v>271</v>
      </c>
      <c r="C34" s="17">
        <f t="shared" si="3"/>
        <v>0.99999999999999978</v>
      </c>
      <c r="D34" s="7">
        <f t="shared" si="3"/>
        <v>467</v>
      </c>
      <c r="E34" s="17">
        <f t="shared" si="3"/>
        <v>1</v>
      </c>
      <c r="F34" s="7">
        <f t="shared" si="3"/>
        <v>55</v>
      </c>
      <c r="G34" s="17">
        <f t="shared" si="3"/>
        <v>1</v>
      </c>
      <c r="H34" s="4">
        <f t="shared" si="2"/>
        <v>793</v>
      </c>
      <c r="I34" s="18">
        <f>SUM(I24:I33)</f>
        <v>0.99999999999999989</v>
      </c>
      <c r="J34" s="3"/>
    </row>
    <row r="35" spans="1:10" x14ac:dyDescent="0.25">
      <c r="A35" s="28" t="s">
        <v>22</v>
      </c>
      <c r="B35" s="29"/>
      <c r="C35" s="29"/>
      <c r="D35" s="29"/>
      <c r="E35" s="29"/>
      <c r="F35" s="30"/>
      <c r="G35" s="29"/>
      <c r="H35" s="29"/>
      <c r="I35" s="31"/>
    </row>
    <row r="36" spans="1:10" x14ac:dyDescent="0.25">
      <c r="A36" s="9" t="s">
        <v>23</v>
      </c>
      <c r="B36" s="94">
        <v>23.4</v>
      </c>
      <c r="C36" s="95"/>
      <c r="D36" s="94">
        <v>33.729999999999997</v>
      </c>
      <c r="E36" s="95"/>
      <c r="F36" s="94">
        <v>45.31</v>
      </c>
      <c r="G36" s="95"/>
      <c r="H36" s="96">
        <v>31</v>
      </c>
      <c r="I36" s="97"/>
    </row>
    <row r="37" spans="1:10" x14ac:dyDescent="0.25">
      <c r="A37" s="12" t="s">
        <v>24</v>
      </c>
      <c r="B37" s="98">
        <v>5.71</v>
      </c>
      <c r="C37" s="99"/>
      <c r="D37" s="98">
        <v>9.8699999999999992</v>
      </c>
      <c r="E37" s="99"/>
      <c r="F37" s="98">
        <v>10.4</v>
      </c>
      <c r="G37" s="99"/>
      <c r="H37" s="100">
        <v>10.68</v>
      </c>
      <c r="I37" s="101"/>
    </row>
    <row r="38" spans="1:10" x14ac:dyDescent="0.25">
      <c r="A38" s="28" t="s">
        <v>61</v>
      </c>
      <c r="B38" s="29"/>
      <c r="C38" s="29"/>
      <c r="D38" s="29"/>
      <c r="E38" s="29"/>
      <c r="F38" s="30"/>
      <c r="G38" s="29"/>
      <c r="H38" s="29"/>
      <c r="I38" s="31"/>
    </row>
    <row r="39" spans="1:10" x14ac:dyDescent="0.25">
      <c r="A39" s="10" t="s">
        <v>32</v>
      </c>
      <c r="B39" s="6">
        <v>263</v>
      </c>
      <c r="C39" s="15">
        <f>B39/B42</f>
        <v>0.97047970479704793</v>
      </c>
      <c r="D39" s="6">
        <v>286</v>
      </c>
      <c r="E39" s="15">
        <f>D39/D42</f>
        <v>0.61241970021413272</v>
      </c>
      <c r="F39" s="1">
        <v>48</v>
      </c>
      <c r="G39" s="15">
        <f>F39/F42</f>
        <v>0.87272727272727268</v>
      </c>
      <c r="H39" s="6">
        <f>B39+D39+F39</f>
        <v>597</v>
      </c>
      <c r="I39" s="16">
        <f>H39/H42</f>
        <v>0.75283732660781844</v>
      </c>
    </row>
    <row r="40" spans="1:10" x14ac:dyDescent="0.25">
      <c r="A40" s="10" t="s">
        <v>33</v>
      </c>
      <c r="B40" s="6">
        <v>2</v>
      </c>
      <c r="C40" s="15">
        <f>B40/B42</f>
        <v>7.3800738007380072E-3</v>
      </c>
      <c r="D40" s="6">
        <v>42</v>
      </c>
      <c r="E40" s="15">
        <f>D40/D42</f>
        <v>8.9935760171306209E-2</v>
      </c>
      <c r="F40" s="1">
        <v>4</v>
      </c>
      <c r="G40" s="15">
        <f>F40/F42</f>
        <v>7.2727272727272724E-2</v>
      </c>
      <c r="H40" s="6">
        <f>B40+D40+F40</f>
        <v>48</v>
      </c>
      <c r="I40" s="16">
        <f>H40/H42</f>
        <v>6.0529634300126103E-2</v>
      </c>
    </row>
    <row r="41" spans="1:10" x14ac:dyDescent="0.25">
      <c r="A41" s="10" t="s">
        <v>34</v>
      </c>
      <c r="B41" s="1">
        <v>6</v>
      </c>
      <c r="C41" s="15">
        <f>B41/B42</f>
        <v>2.2140221402214021E-2</v>
      </c>
      <c r="D41" s="1">
        <v>139</v>
      </c>
      <c r="E41" s="15">
        <f>D41/D42</f>
        <v>0.29764453961456105</v>
      </c>
      <c r="F41" s="1">
        <v>3</v>
      </c>
      <c r="G41" s="15">
        <f>F41/F42</f>
        <v>5.4545454545454543E-2</v>
      </c>
      <c r="H41" s="6">
        <f>B41+D41+F41</f>
        <v>148</v>
      </c>
      <c r="I41" s="16">
        <f>H41/H42</f>
        <v>0.18663303909205547</v>
      </c>
    </row>
    <row r="42" spans="1:10" x14ac:dyDescent="0.25">
      <c r="A42" s="11" t="s">
        <v>7</v>
      </c>
      <c r="B42" s="7">
        <f t="shared" ref="B42:I42" si="4">SUM(B39:B41)</f>
        <v>271</v>
      </c>
      <c r="C42" s="17">
        <f t="shared" si="4"/>
        <v>1</v>
      </c>
      <c r="D42" s="7">
        <f t="shared" si="4"/>
        <v>467</v>
      </c>
      <c r="E42" s="17">
        <f t="shared" si="4"/>
        <v>1</v>
      </c>
      <c r="F42" s="8">
        <f t="shared" si="4"/>
        <v>55</v>
      </c>
      <c r="G42" s="17">
        <f t="shared" si="4"/>
        <v>1</v>
      </c>
      <c r="H42" s="7">
        <f t="shared" si="4"/>
        <v>793</v>
      </c>
      <c r="I42" s="18">
        <f t="shared" si="4"/>
        <v>1</v>
      </c>
    </row>
    <row r="43" spans="1:10" x14ac:dyDescent="0.25">
      <c r="A43" s="28" t="s">
        <v>46</v>
      </c>
      <c r="B43" s="29"/>
      <c r="C43" s="29"/>
      <c r="D43" s="29"/>
      <c r="E43" s="29"/>
      <c r="F43" s="30"/>
      <c r="G43" s="29"/>
      <c r="H43" s="29"/>
      <c r="I43" s="31"/>
    </row>
    <row r="44" spans="1:10" x14ac:dyDescent="0.25">
      <c r="A44" s="9" t="s">
        <v>25</v>
      </c>
      <c r="B44" s="4">
        <v>212</v>
      </c>
      <c r="C44" s="19">
        <f>B44/B46</f>
        <v>0.78228782287822873</v>
      </c>
      <c r="D44" s="5">
        <v>120</v>
      </c>
      <c r="E44" s="19">
        <f>D44/D46</f>
        <v>0.2569593147751606</v>
      </c>
      <c r="F44" s="5">
        <v>3</v>
      </c>
      <c r="G44" s="19">
        <f>F44/F46</f>
        <v>5.4545454545454543E-2</v>
      </c>
      <c r="H44" s="4">
        <f>B44+D44+F44</f>
        <v>335</v>
      </c>
      <c r="I44" s="14">
        <f>H44/H46</f>
        <v>0.42244640605296341</v>
      </c>
    </row>
    <row r="45" spans="1:10" x14ac:dyDescent="0.25">
      <c r="A45" s="10" t="s">
        <v>26</v>
      </c>
      <c r="B45" s="6">
        <v>59</v>
      </c>
      <c r="C45" s="15">
        <f>B45/B46</f>
        <v>0.21771217712177121</v>
      </c>
      <c r="D45" s="6">
        <v>347</v>
      </c>
      <c r="E45" s="15">
        <f>D45/D46</f>
        <v>0.74304068522483935</v>
      </c>
      <c r="F45" s="1">
        <v>52</v>
      </c>
      <c r="G45" s="15">
        <f>F45/F46</f>
        <v>0.94545454545454544</v>
      </c>
      <c r="H45" s="4">
        <f>B45+D45+F45</f>
        <v>458</v>
      </c>
      <c r="I45" s="16">
        <f>H45/H46</f>
        <v>0.57755359394703654</v>
      </c>
    </row>
    <row r="46" spans="1:10" x14ac:dyDescent="0.25">
      <c r="A46" s="11" t="s">
        <v>7</v>
      </c>
      <c r="B46" s="7">
        <f t="shared" ref="B46:G46" si="5">SUM(B44:B45)</f>
        <v>271</v>
      </c>
      <c r="C46" s="20">
        <f t="shared" si="5"/>
        <v>1</v>
      </c>
      <c r="D46" s="7">
        <f t="shared" si="5"/>
        <v>467</v>
      </c>
      <c r="E46" s="20">
        <f t="shared" si="5"/>
        <v>1</v>
      </c>
      <c r="F46" s="7">
        <f t="shared" si="5"/>
        <v>55</v>
      </c>
      <c r="G46" s="20">
        <f t="shared" si="5"/>
        <v>1</v>
      </c>
      <c r="H46" s="4">
        <f>B46+D46+F46</f>
        <v>793</v>
      </c>
      <c r="I46" s="38">
        <f>SUM(I44:I45)</f>
        <v>1</v>
      </c>
    </row>
    <row r="47" spans="1:10" ht="12.75" customHeight="1" x14ac:dyDescent="0.25">
      <c r="A47" s="28" t="s">
        <v>45</v>
      </c>
      <c r="B47" s="29"/>
      <c r="C47" s="29"/>
      <c r="D47" s="29"/>
      <c r="E47" s="29"/>
      <c r="F47" s="30"/>
      <c r="G47" s="29"/>
      <c r="H47" s="29"/>
      <c r="I47" s="31"/>
    </row>
    <row r="48" spans="1:10" ht="12.75" customHeight="1" x14ac:dyDescent="0.25">
      <c r="A48" s="9" t="s">
        <v>36</v>
      </c>
      <c r="B48" s="4">
        <v>23</v>
      </c>
      <c r="C48" s="19">
        <f>B48/B50</f>
        <v>8.4870848708487087E-2</v>
      </c>
      <c r="D48" s="5">
        <v>310</v>
      </c>
      <c r="E48" s="19">
        <f>D48/D50</f>
        <v>0.6638115631691649</v>
      </c>
      <c r="F48" s="5">
        <v>0</v>
      </c>
      <c r="G48" s="19">
        <f>F48/F50</f>
        <v>0</v>
      </c>
      <c r="H48" s="4">
        <f>B48+D48+F48</f>
        <v>333</v>
      </c>
      <c r="I48" s="14">
        <f>H48/H50</f>
        <v>0.41992433795712486</v>
      </c>
    </row>
    <row r="49" spans="1:12" ht="12.75" customHeight="1" x14ac:dyDescent="0.25">
      <c r="A49" s="10" t="s">
        <v>37</v>
      </c>
      <c r="B49" s="6">
        <v>248</v>
      </c>
      <c r="C49" s="15">
        <f>B49/B50</f>
        <v>0.91512915129151295</v>
      </c>
      <c r="D49" s="6">
        <v>157</v>
      </c>
      <c r="E49" s="15">
        <f>D49/D50</f>
        <v>0.3361884368308351</v>
      </c>
      <c r="F49" s="1">
        <v>55</v>
      </c>
      <c r="G49" s="15">
        <f>F49/F50</f>
        <v>1</v>
      </c>
      <c r="H49" s="4">
        <f>B49+D49+F49</f>
        <v>460</v>
      </c>
      <c r="I49" s="16">
        <f>H49/H50</f>
        <v>0.5800756620428752</v>
      </c>
    </row>
    <row r="50" spans="1:12" x14ac:dyDescent="0.25">
      <c r="A50" s="11" t="s">
        <v>7</v>
      </c>
      <c r="B50" s="7">
        <f t="shared" ref="B50:G50" si="6">SUM(B48:B49)</f>
        <v>271</v>
      </c>
      <c r="C50" s="20">
        <f t="shared" si="6"/>
        <v>1</v>
      </c>
      <c r="D50" s="7">
        <f t="shared" si="6"/>
        <v>467</v>
      </c>
      <c r="E50" s="20">
        <f t="shared" si="6"/>
        <v>1</v>
      </c>
      <c r="F50" s="7">
        <f t="shared" si="6"/>
        <v>55</v>
      </c>
      <c r="G50" s="20">
        <f t="shared" si="6"/>
        <v>1</v>
      </c>
      <c r="H50" s="4">
        <f>B50+D50+F50</f>
        <v>793</v>
      </c>
      <c r="I50" s="18">
        <f>SUM(I48:I49)</f>
        <v>1</v>
      </c>
    </row>
    <row r="51" spans="1:12" x14ac:dyDescent="0.25">
      <c r="A51" s="32" t="s">
        <v>28</v>
      </c>
      <c r="B51" s="33"/>
      <c r="C51" s="33"/>
      <c r="D51" s="33"/>
      <c r="E51" s="33"/>
      <c r="F51" s="34"/>
      <c r="G51" s="33"/>
      <c r="H51" s="33"/>
      <c r="I51" s="37"/>
    </row>
    <row r="52" spans="1:12" x14ac:dyDescent="0.25">
      <c r="A52" s="46" t="s">
        <v>27</v>
      </c>
      <c r="B52" s="87">
        <v>235.27</v>
      </c>
      <c r="C52" s="88"/>
      <c r="D52" s="89">
        <v>281.3</v>
      </c>
      <c r="E52" s="90"/>
      <c r="F52" s="87">
        <v>24.1</v>
      </c>
      <c r="G52" s="88"/>
      <c r="H52" s="89">
        <v>540.70000000000005</v>
      </c>
      <c r="I52" s="91"/>
      <c r="K52" s="77"/>
      <c r="L52" s="77"/>
    </row>
    <row r="53" spans="1:12" x14ac:dyDescent="0.25">
      <c r="A53" s="28" t="s">
        <v>47</v>
      </c>
      <c r="B53" s="29"/>
      <c r="C53" s="29"/>
      <c r="D53" s="29"/>
      <c r="E53" s="29"/>
      <c r="F53" s="30"/>
      <c r="G53" s="29"/>
      <c r="H53" s="29"/>
      <c r="I53" s="31"/>
    </row>
    <row r="54" spans="1:12" x14ac:dyDescent="0.25">
      <c r="A54" s="40" t="s">
        <v>48</v>
      </c>
      <c r="B54" s="4">
        <v>271</v>
      </c>
      <c r="C54" s="19">
        <f>B54/B56</f>
        <v>1</v>
      </c>
      <c r="D54" s="4">
        <v>461</v>
      </c>
      <c r="E54" s="19">
        <f>D54/D56</f>
        <v>0.98715203426124198</v>
      </c>
      <c r="F54" s="5">
        <v>55</v>
      </c>
      <c r="G54" s="19">
        <f>F54/F56</f>
        <v>1</v>
      </c>
      <c r="H54" s="4">
        <f>B54+D54+F54</f>
        <v>787</v>
      </c>
      <c r="I54" s="14">
        <f>H54/H56</f>
        <v>0.99243379571248425</v>
      </c>
    </row>
    <row r="55" spans="1:12" x14ac:dyDescent="0.25">
      <c r="A55" s="41" t="s">
        <v>49</v>
      </c>
      <c r="B55" s="6">
        <v>0</v>
      </c>
      <c r="C55" s="15">
        <f>B55/B56</f>
        <v>0</v>
      </c>
      <c r="D55" s="6">
        <v>6</v>
      </c>
      <c r="E55" s="15">
        <f>D55/D56</f>
        <v>1.284796573875803E-2</v>
      </c>
      <c r="F55" s="1">
        <v>0</v>
      </c>
      <c r="G55" s="15">
        <f>F55/F56</f>
        <v>0</v>
      </c>
      <c r="H55" s="4">
        <f>B55+D55+F55</f>
        <v>6</v>
      </c>
      <c r="I55" s="16">
        <f>H55/H56</f>
        <v>7.5662042875157629E-3</v>
      </c>
    </row>
    <row r="56" spans="1:12" ht="13.8" thickBot="1" x14ac:dyDescent="0.3">
      <c r="A56" s="42" t="s">
        <v>7</v>
      </c>
      <c r="B56" s="43">
        <f t="shared" ref="B56:G56" si="7">SUM(B54:B55)</f>
        <v>271</v>
      </c>
      <c r="C56" s="44">
        <f t="shared" si="7"/>
        <v>1</v>
      </c>
      <c r="D56" s="43">
        <f t="shared" si="7"/>
        <v>467</v>
      </c>
      <c r="E56" s="44">
        <f t="shared" si="7"/>
        <v>1</v>
      </c>
      <c r="F56" s="43">
        <f t="shared" si="7"/>
        <v>55</v>
      </c>
      <c r="G56" s="44">
        <f t="shared" si="7"/>
        <v>1</v>
      </c>
      <c r="H56" s="43">
        <f>B56+D56+F56</f>
        <v>793</v>
      </c>
      <c r="I56" s="45">
        <f>SUM(I54:I55)</f>
        <v>1</v>
      </c>
    </row>
    <row r="57" spans="1:12" ht="13.8" thickTop="1" x14ac:dyDescent="0.25">
      <c r="A57" s="78"/>
      <c r="B57" s="79"/>
      <c r="C57" s="74"/>
      <c r="D57" s="79"/>
      <c r="E57" s="74"/>
      <c r="F57" s="79"/>
      <c r="G57" s="74"/>
      <c r="H57" s="79"/>
      <c r="I57" s="80"/>
    </row>
    <row r="58" spans="1:12" ht="15" customHeight="1" x14ac:dyDescent="0.25">
      <c r="A58" s="81" t="s">
        <v>58</v>
      </c>
      <c r="B58" s="81"/>
      <c r="C58" s="81"/>
      <c r="D58" s="81"/>
      <c r="E58" s="81"/>
      <c r="F58" s="82"/>
      <c r="G58" s="81"/>
      <c r="H58" s="81"/>
      <c r="I58" s="81"/>
    </row>
    <row r="59" spans="1:12" ht="37.950000000000003" customHeight="1" x14ac:dyDescent="0.25">
      <c r="A59" s="92" t="s">
        <v>59</v>
      </c>
      <c r="B59" s="92"/>
      <c r="C59" s="92"/>
      <c r="D59" s="92"/>
      <c r="E59" s="92"/>
      <c r="F59" s="92"/>
      <c r="G59" s="92"/>
      <c r="H59" s="92"/>
      <c r="I59" s="92"/>
    </row>
    <row r="60" spans="1:12" ht="38.25" customHeight="1" x14ac:dyDescent="0.25">
      <c r="A60" s="85" t="s">
        <v>60</v>
      </c>
      <c r="B60" s="85"/>
      <c r="C60" s="85"/>
      <c r="D60" s="85"/>
      <c r="E60" s="85"/>
      <c r="F60" s="85"/>
      <c r="G60" s="85"/>
      <c r="H60" s="85"/>
      <c r="I60" s="85"/>
    </row>
    <row r="61" spans="1:12" ht="16.2" customHeight="1" x14ac:dyDescent="0.25">
      <c r="A61" s="93" t="s">
        <v>30</v>
      </c>
      <c r="B61" s="93"/>
      <c r="C61" s="93"/>
      <c r="D61" s="93"/>
      <c r="E61" s="93"/>
      <c r="F61" s="93"/>
      <c r="G61" s="93"/>
      <c r="H61" s="93"/>
      <c r="I61" s="93"/>
    </row>
    <row r="62" spans="1:12" x14ac:dyDescent="0.25">
      <c r="G62" s="107"/>
      <c r="H62" s="86"/>
      <c r="I62" s="86"/>
    </row>
    <row r="63" spans="1:12" x14ac:dyDescent="0.25">
      <c r="G63" s="86"/>
      <c r="H63" s="86"/>
      <c r="I63" s="86"/>
    </row>
  </sheetData>
  <mergeCells count="24">
    <mergeCell ref="A2:I2"/>
    <mergeCell ref="A3:I3"/>
    <mergeCell ref="A4:I4"/>
    <mergeCell ref="B6:C6"/>
    <mergeCell ref="D6:E6"/>
    <mergeCell ref="F6:G6"/>
    <mergeCell ref="H6:I6"/>
    <mergeCell ref="B36:C36"/>
    <mergeCell ref="D36:E36"/>
    <mergeCell ref="F36:G36"/>
    <mergeCell ref="H36:I36"/>
    <mergeCell ref="B37:C37"/>
    <mergeCell ref="D37:E37"/>
    <mergeCell ref="F37:G37"/>
    <mergeCell ref="H37:I37"/>
    <mergeCell ref="A60:I60"/>
    <mergeCell ref="G62:I62"/>
    <mergeCell ref="G63:I63"/>
    <mergeCell ref="B52:C52"/>
    <mergeCell ref="D52:E52"/>
    <mergeCell ref="F52:G52"/>
    <mergeCell ref="H52:I52"/>
    <mergeCell ref="A59:I59"/>
    <mergeCell ref="A61:I61"/>
  </mergeCells>
  <printOptions horizontalCentered="1"/>
  <pageMargins left="0.7" right="0.7" top="0.75" bottom="0.75" header="0.3" footer="0.3"/>
  <pageSetup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K63"/>
  <sheetViews>
    <sheetView tabSelected="1" zoomScale="96" zoomScaleNormal="96" workbookViewId="0">
      <selection activeCell="A2" sqref="A2:I2"/>
    </sheetView>
  </sheetViews>
  <sheetFormatPr defaultRowHeight="13.2" x14ac:dyDescent="0.25"/>
  <cols>
    <col min="1" max="1" width="36.6640625" customWidth="1"/>
    <col min="2" max="5" width="8.6640625" customWidth="1"/>
    <col min="6" max="6" width="6.6640625" style="2" hidden="1" customWidth="1"/>
    <col min="7" max="7" width="9.109375" hidden="1" customWidth="1"/>
    <col min="8" max="9" width="8.6640625" customWidth="1"/>
  </cols>
  <sheetData>
    <row r="2" spans="1:9" ht="15.6" x14ac:dyDescent="0.3">
      <c r="A2" s="102" t="s">
        <v>57</v>
      </c>
      <c r="B2" s="102"/>
      <c r="C2" s="102"/>
      <c r="D2" s="102"/>
      <c r="E2" s="102"/>
      <c r="F2" s="102"/>
      <c r="G2" s="102"/>
      <c r="H2" s="102"/>
      <c r="I2" s="102"/>
    </row>
    <row r="3" spans="1:9" ht="15.6" x14ac:dyDescent="0.3">
      <c r="A3" s="102" t="s">
        <v>62</v>
      </c>
      <c r="B3" s="102"/>
      <c r="C3" s="102"/>
      <c r="D3" s="102"/>
      <c r="E3" s="102"/>
      <c r="F3" s="102"/>
      <c r="G3" s="102"/>
      <c r="H3" s="102"/>
      <c r="I3" s="102"/>
    </row>
    <row r="4" spans="1:9" ht="15.6" x14ac:dyDescent="0.3">
      <c r="A4" s="102" t="s">
        <v>54</v>
      </c>
      <c r="B4" s="102"/>
      <c r="C4" s="102"/>
      <c r="D4" s="102"/>
      <c r="E4" s="102"/>
      <c r="F4" s="102"/>
      <c r="G4" s="102"/>
      <c r="H4" s="102"/>
      <c r="I4" s="102"/>
    </row>
    <row r="5" spans="1:9" ht="13.8" thickBot="1" x14ac:dyDescent="0.3"/>
    <row r="6" spans="1:9" ht="13.8" thickTop="1" x14ac:dyDescent="0.25">
      <c r="A6" s="22"/>
      <c r="B6" s="103" t="s">
        <v>0</v>
      </c>
      <c r="C6" s="104"/>
      <c r="D6" s="105" t="s">
        <v>35</v>
      </c>
      <c r="E6" s="104"/>
      <c r="F6" s="66" t="s">
        <v>3</v>
      </c>
      <c r="G6" s="67"/>
      <c r="H6" s="103" t="s">
        <v>7</v>
      </c>
      <c r="I6" s="106"/>
    </row>
    <row r="7" spans="1:9" x14ac:dyDescent="0.25">
      <c r="A7" s="23"/>
      <c r="B7" s="24" t="s">
        <v>1</v>
      </c>
      <c r="C7" s="25" t="s">
        <v>2</v>
      </c>
      <c r="D7" s="24" t="s">
        <v>1</v>
      </c>
      <c r="E7" s="25" t="s">
        <v>2</v>
      </c>
      <c r="F7" s="26" t="s">
        <v>1</v>
      </c>
      <c r="G7" s="25" t="s">
        <v>2</v>
      </c>
      <c r="H7" s="24" t="s">
        <v>1</v>
      </c>
      <c r="I7" s="27" t="s">
        <v>2</v>
      </c>
    </row>
    <row r="8" spans="1:9" x14ac:dyDescent="0.25">
      <c r="A8" s="28" t="s">
        <v>4</v>
      </c>
      <c r="B8" s="29"/>
      <c r="C8" s="29"/>
      <c r="D8" s="29"/>
      <c r="E8" s="29"/>
      <c r="F8" s="30"/>
      <c r="G8" s="29"/>
      <c r="H8" s="29"/>
      <c r="I8" s="31"/>
    </row>
    <row r="9" spans="1:9" x14ac:dyDescent="0.25">
      <c r="A9" s="9" t="s">
        <v>5</v>
      </c>
      <c r="B9" s="4">
        <v>26</v>
      </c>
      <c r="C9" s="13">
        <f>B9/B11</f>
        <v>0.21848739495798319</v>
      </c>
      <c r="D9" s="4">
        <v>28</v>
      </c>
      <c r="E9" s="13">
        <f>D9/D11</f>
        <v>0.50909090909090904</v>
      </c>
      <c r="F9" s="5">
        <v>0</v>
      </c>
      <c r="G9" s="13" t="e">
        <f>F9/F11</f>
        <v>#DIV/0!</v>
      </c>
      <c r="H9" s="6">
        <f>B9+D9</f>
        <v>54</v>
      </c>
      <c r="I9" s="14">
        <f>H9/H11</f>
        <v>0.31034482758620691</v>
      </c>
    </row>
    <row r="10" spans="1:9" x14ac:dyDescent="0.25">
      <c r="A10" s="10" t="s">
        <v>6</v>
      </c>
      <c r="B10" s="6">
        <v>93</v>
      </c>
      <c r="C10" s="15">
        <f>B10/B11</f>
        <v>0.78151260504201681</v>
      </c>
      <c r="D10" s="6">
        <v>27</v>
      </c>
      <c r="E10" s="15">
        <f>D10/D11</f>
        <v>0.49090909090909091</v>
      </c>
      <c r="F10" s="1">
        <v>0</v>
      </c>
      <c r="G10" s="15" t="e">
        <f>F10/F11</f>
        <v>#DIV/0!</v>
      </c>
      <c r="H10" s="6">
        <f>B10+D10</f>
        <v>120</v>
      </c>
      <c r="I10" s="16">
        <f>H10/H11</f>
        <v>0.68965517241379315</v>
      </c>
    </row>
    <row r="11" spans="1:9" x14ac:dyDescent="0.25">
      <c r="A11" s="11" t="s">
        <v>7</v>
      </c>
      <c r="B11" s="7">
        <f>SUM(B9:B10)</f>
        <v>119</v>
      </c>
      <c r="C11" s="17">
        <f>SUM(C9:C10)</f>
        <v>1</v>
      </c>
      <c r="D11" s="7">
        <f>D9+D10</f>
        <v>55</v>
      </c>
      <c r="E11" s="17">
        <f>SUM(E9:E10)</f>
        <v>1</v>
      </c>
      <c r="F11" s="8">
        <f>SUM(F9:F10)</f>
        <v>0</v>
      </c>
      <c r="G11" s="17" t="e">
        <f>SUM(G9:G10)</f>
        <v>#DIV/0!</v>
      </c>
      <c r="H11" s="7">
        <f>B11+D11</f>
        <v>174</v>
      </c>
      <c r="I11" s="18">
        <f>SUM(I9:I10)</f>
        <v>1</v>
      </c>
    </row>
    <row r="12" spans="1:9" x14ac:dyDescent="0.25">
      <c r="A12" s="28" t="s">
        <v>8</v>
      </c>
      <c r="B12" s="35"/>
      <c r="C12" s="35"/>
      <c r="D12" s="35"/>
      <c r="E12" s="35"/>
      <c r="F12" s="35"/>
      <c r="G12" s="35"/>
      <c r="H12" s="35"/>
      <c r="I12" s="36"/>
    </row>
    <row r="13" spans="1:9" x14ac:dyDescent="0.25">
      <c r="A13" s="9" t="s">
        <v>38</v>
      </c>
      <c r="B13" s="5">
        <v>0</v>
      </c>
      <c r="C13" s="13">
        <f>B13/B22</f>
        <v>0</v>
      </c>
      <c r="D13" s="5">
        <v>0</v>
      </c>
      <c r="E13" s="13">
        <f>D13/D22</f>
        <v>0</v>
      </c>
      <c r="F13" s="5">
        <v>0</v>
      </c>
      <c r="G13" s="13" t="e">
        <f>F13/F22</f>
        <v>#DIV/0!</v>
      </c>
      <c r="H13" s="4">
        <f t="shared" ref="H13:H22" si="0">B13+D13</f>
        <v>0</v>
      </c>
      <c r="I13" s="14">
        <f>H13/H22</f>
        <v>0</v>
      </c>
    </row>
    <row r="14" spans="1:9" x14ac:dyDescent="0.25">
      <c r="A14" s="10" t="s">
        <v>9</v>
      </c>
      <c r="B14" s="1">
        <v>4</v>
      </c>
      <c r="C14" s="15">
        <f>B14/B22</f>
        <v>3.3613445378151259E-2</v>
      </c>
      <c r="D14" s="1">
        <v>2</v>
      </c>
      <c r="E14" s="15">
        <f>D14/D22</f>
        <v>3.6363636363636362E-2</v>
      </c>
      <c r="F14" s="1">
        <v>0</v>
      </c>
      <c r="G14" s="15" t="e">
        <f>F14/F22</f>
        <v>#DIV/0!</v>
      </c>
      <c r="H14" s="6">
        <f t="shared" si="0"/>
        <v>6</v>
      </c>
      <c r="I14" s="16">
        <f>H14/H22</f>
        <v>3.4482758620689655E-2</v>
      </c>
    </row>
    <row r="15" spans="1:9" x14ac:dyDescent="0.25">
      <c r="A15" s="10" t="s">
        <v>39</v>
      </c>
      <c r="B15" s="1">
        <v>23</v>
      </c>
      <c r="C15" s="15">
        <f>B15/B22</f>
        <v>0.19327731092436976</v>
      </c>
      <c r="D15" s="1">
        <v>5</v>
      </c>
      <c r="E15" s="15">
        <f>D15/D22</f>
        <v>9.0909090909090912E-2</v>
      </c>
      <c r="F15" s="1">
        <v>0</v>
      </c>
      <c r="G15" s="15" t="e">
        <f>F15/F22</f>
        <v>#DIV/0!</v>
      </c>
      <c r="H15" s="6">
        <f t="shared" si="0"/>
        <v>28</v>
      </c>
      <c r="I15" s="16">
        <f>H15/H22</f>
        <v>0.16091954022988506</v>
      </c>
    </row>
    <row r="16" spans="1:9" x14ac:dyDescent="0.25">
      <c r="A16" s="10" t="s">
        <v>40</v>
      </c>
      <c r="B16" s="1">
        <v>18</v>
      </c>
      <c r="C16" s="15">
        <f>B16/B22</f>
        <v>0.15126050420168066</v>
      </c>
      <c r="D16" s="1">
        <v>3</v>
      </c>
      <c r="E16" s="15">
        <f>D16/D22</f>
        <v>5.4545454545454543E-2</v>
      </c>
      <c r="F16" s="1">
        <v>0</v>
      </c>
      <c r="G16" s="15" t="e">
        <f>F16/F22</f>
        <v>#DIV/0!</v>
      </c>
      <c r="H16" s="6">
        <f t="shared" si="0"/>
        <v>21</v>
      </c>
      <c r="I16" s="16">
        <f>H16/H22</f>
        <v>0.1206896551724138</v>
      </c>
    </row>
    <row r="17" spans="1:9" x14ac:dyDescent="0.25">
      <c r="A17" s="10" t="s">
        <v>41</v>
      </c>
      <c r="B17" s="1">
        <v>0</v>
      </c>
      <c r="C17" s="15">
        <f>B17/B22</f>
        <v>0</v>
      </c>
      <c r="D17" s="1">
        <v>0</v>
      </c>
      <c r="E17" s="15">
        <f>D17/D22</f>
        <v>0</v>
      </c>
      <c r="F17" s="1">
        <v>0</v>
      </c>
      <c r="G17" s="15" t="e">
        <f>F17/F22</f>
        <v>#DIV/0!</v>
      </c>
      <c r="H17" s="6">
        <f t="shared" si="0"/>
        <v>0</v>
      </c>
      <c r="I17" s="16">
        <f>H17/H22</f>
        <v>0</v>
      </c>
    </row>
    <row r="18" spans="1:9" x14ac:dyDescent="0.25">
      <c r="A18" s="10" t="s">
        <v>10</v>
      </c>
      <c r="B18" s="6">
        <v>63</v>
      </c>
      <c r="C18" s="15">
        <f>B18/B22</f>
        <v>0.52941176470588236</v>
      </c>
      <c r="D18" s="6">
        <v>41</v>
      </c>
      <c r="E18" s="15">
        <f>D18/D22</f>
        <v>0.74545454545454548</v>
      </c>
      <c r="F18" s="1">
        <v>0</v>
      </c>
      <c r="G18" s="15" t="e">
        <f>F18/F22</f>
        <v>#DIV/0!</v>
      </c>
      <c r="H18" s="6">
        <f t="shared" si="0"/>
        <v>104</v>
      </c>
      <c r="I18" s="16">
        <f>H18/H22</f>
        <v>0.5977011494252874</v>
      </c>
    </row>
    <row r="19" spans="1:9" x14ac:dyDescent="0.25">
      <c r="A19" s="10" t="s">
        <v>42</v>
      </c>
      <c r="B19" s="6">
        <v>1</v>
      </c>
      <c r="C19" s="15">
        <f>B19/B22</f>
        <v>8.4033613445378148E-3</v>
      </c>
      <c r="D19" s="6">
        <v>2</v>
      </c>
      <c r="E19" s="15">
        <f>D19/D22</f>
        <v>3.6363636363636362E-2</v>
      </c>
      <c r="F19" s="1">
        <v>0</v>
      </c>
      <c r="G19" s="15" t="e">
        <f>F19/F22</f>
        <v>#DIV/0!</v>
      </c>
      <c r="H19" s="6">
        <f t="shared" si="0"/>
        <v>3</v>
      </c>
      <c r="I19" s="16">
        <f>H19/H22</f>
        <v>1.7241379310344827E-2</v>
      </c>
    </row>
    <row r="20" spans="1:9" x14ac:dyDescent="0.25">
      <c r="A20" s="10" t="s">
        <v>43</v>
      </c>
      <c r="B20" s="1">
        <v>6</v>
      </c>
      <c r="C20" s="15">
        <f>B20/B22</f>
        <v>5.0420168067226892E-2</v>
      </c>
      <c r="D20" s="1">
        <v>1</v>
      </c>
      <c r="E20" s="15">
        <f>D20/D22</f>
        <v>1.8181818181818181E-2</v>
      </c>
      <c r="F20" s="1">
        <v>0</v>
      </c>
      <c r="G20" s="15" t="e">
        <f>F20/F22</f>
        <v>#DIV/0!</v>
      </c>
      <c r="H20" s="6">
        <f t="shared" si="0"/>
        <v>7</v>
      </c>
      <c r="I20" s="16">
        <f>H20/H22</f>
        <v>4.0229885057471264E-2</v>
      </c>
    </row>
    <row r="21" spans="1:9" x14ac:dyDescent="0.25">
      <c r="A21" s="21" t="s">
        <v>44</v>
      </c>
      <c r="B21" s="8">
        <v>4</v>
      </c>
      <c r="C21" s="15">
        <f>B21/B22</f>
        <v>3.3613445378151259E-2</v>
      </c>
      <c r="D21" s="8">
        <v>1</v>
      </c>
      <c r="E21" s="15">
        <f>D21/D22</f>
        <v>1.8181818181818181E-2</v>
      </c>
      <c r="F21" s="8">
        <v>0</v>
      </c>
      <c r="G21" s="15" t="e">
        <f>F21/F22</f>
        <v>#DIV/0!</v>
      </c>
      <c r="H21" s="7">
        <f t="shared" si="0"/>
        <v>5</v>
      </c>
      <c r="I21" s="18">
        <f>H21/H22</f>
        <v>2.8735632183908046E-2</v>
      </c>
    </row>
    <row r="22" spans="1:9" x14ac:dyDescent="0.25">
      <c r="A22" s="11" t="s">
        <v>7</v>
      </c>
      <c r="B22" s="7">
        <f>SUM(B13:B21)</f>
        <v>119</v>
      </c>
      <c r="C22" s="17">
        <f>SUM(C13:C21)</f>
        <v>1</v>
      </c>
      <c r="D22" s="7">
        <f>SUM(D13:D21)</f>
        <v>55</v>
      </c>
      <c r="E22" s="17">
        <f>SUM(E13:E21)</f>
        <v>1</v>
      </c>
      <c r="F22" s="8">
        <f>SUM(F13:F21)</f>
        <v>0</v>
      </c>
      <c r="G22" s="17" t="e">
        <f>SUM(G13:G20)</f>
        <v>#DIV/0!</v>
      </c>
      <c r="H22" s="7">
        <f t="shared" si="0"/>
        <v>174</v>
      </c>
      <c r="I22" s="18">
        <f>SUM(I13:I21)</f>
        <v>1</v>
      </c>
    </row>
    <row r="23" spans="1:9" x14ac:dyDescent="0.25">
      <c r="A23" s="28" t="s">
        <v>11</v>
      </c>
      <c r="B23" s="35"/>
      <c r="C23" s="35"/>
      <c r="D23" s="35"/>
      <c r="E23" s="35"/>
      <c r="F23" s="35"/>
      <c r="G23" s="35"/>
      <c r="H23" s="35"/>
      <c r="I23" s="36"/>
    </row>
    <row r="24" spans="1:9" x14ac:dyDescent="0.25">
      <c r="A24" s="39" t="s">
        <v>12</v>
      </c>
      <c r="B24" s="5">
        <v>1</v>
      </c>
      <c r="C24" s="13">
        <f t="shared" ref="C24:C33" si="1">B24/$B$34</f>
        <v>8.4033613445378148E-3</v>
      </c>
      <c r="D24" s="5">
        <v>0</v>
      </c>
      <c r="E24" s="13">
        <f>D24/D34</f>
        <v>0</v>
      </c>
      <c r="F24" s="5">
        <v>0</v>
      </c>
      <c r="G24" s="13" t="e">
        <f>F24/F34</f>
        <v>#DIV/0!</v>
      </c>
      <c r="H24" s="1">
        <f t="shared" ref="H24:H34" si="2">B24+D24</f>
        <v>1</v>
      </c>
      <c r="I24" s="14">
        <f>H24/H34</f>
        <v>5.7471264367816091E-3</v>
      </c>
    </row>
    <row r="25" spans="1:9" x14ac:dyDescent="0.25">
      <c r="A25" s="10" t="s">
        <v>13</v>
      </c>
      <c r="B25" s="1">
        <v>58</v>
      </c>
      <c r="C25" s="13">
        <f t="shared" si="1"/>
        <v>0.48739495798319327</v>
      </c>
      <c r="D25" s="1">
        <v>0</v>
      </c>
      <c r="E25" s="15">
        <f>D25/D34</f>
        <v>0</v>
      </c>
      <c r="F25" s="1">
        <v>0</v>
      </c>
      <c r="G25" s="15" t="e">
        <f>F25/F34</f>
        <v>#DIV/0!</v>
      </c>
      <c r="H25" s="1">
        <f t="shared" si="2"/>
        <v>58</v>
      </c>
      <c r="I25" s="16">
        <f>H25/H34</f>
        <v>0.33333333333333331</v>
      </c>
    </row>
    <row r="26" spans="1:9" x14ac:dyDescent="0.25">
      <c r="A26" s="10" t="s">
        <v>14</v>
      </c>
      <c r="B26" s="1">
        <v>30</v>
      </c>
      <c r="C26" s="13">
        <f t="shared" si="1"/>
        <v>0.25210084033613445</v>
      </c>
      <c r="D26" s="1">
        <v>1</v>
      </c>
      <c r="E26" s="15">
        <f>D26/D34</f>
        <v>1.8181818181818181E-2</v>
      </c>
      <c r="F26" s="1">
        <v>0</v>
      </c>
      <c r="G26" s="15" t="e">
        <f>F26/F34</f>
        <v>#DIV/0!</v>
      </c>
      <c r="H26" s="5">
        <f t="shared" si="2"/>
        <v>31</v>
      </c>
      <c r="I26" s="16">
        <f>H26/H34</f>
        <v>0.17816091954022989</v>
      </c>
    </row>
    <row r="27" spans="1:9" x14ac:dyDescent="0.25">
      <c r="A27" s="10" t="s">
        <v>15</v>
      </c>
      <c r="B27" s="1">
        <v>11</v>
      </c>
      <c r="C27" s="13">
        <f t="shared" si="1"/>
        <v>9.2436974789915971E-2</v>
      </c>
      <c r="D27" s="1">
        <v>10</v>
      </c>
      <c r="E27" s="15">
        <f>D27/D34</f>
        <v>0.18181818181818182</v>
      </c>
      <c r="F27" s="1">
        <v>0</v>
      </c>
      <c r="G27" s="15" t="e">
        <f>F27/F34</f>
        <v>#DIV/0!</v>
      </c>
      <c r="H27" s="5">
        <f t="shared" si="2"/>
        <v>21</v>
      </c>
      <c r="I27" s="16">
        <f>H27/H34</f>
        <v>0.1206896551724138</v>
      </c>
    </row>
    <row r="28" spans="1:9" x14ac:dyDescent="0.25">
      <c r="A28" s="10" t="s">
        <v>16</v>
      </c>
      <c r="B28" s="1">
        <v>7</v>
      </c>
      <c r="C28" s="13">
        <f t="shared" si="1"/>
        <v>5.8823529411764705E-2</v>
      </c>
      <c r="D28" s="1">
        <v>14</v>
      </c>
      <c r="E28" s="15">
        <f>D28/D34</f>
        <v>0.25454545454545452</v>
      </c>
      <c r="F28" s="1">
        <v>0</v>
      </c>
      <c r="G28" s="15" t="e">
        <f>F28/F34</f>
        <v>#DIV/0!</v>
      </c>
      <c r="H28" s="5">
        <f t="shared" si="2"/>
        <v>21</v>
      </c>
      <c r="I28" s="16">
        <f>H28/H34</f>
        <v>0.1206896551724138</v>
      </c>
    </row>
    <row r="29" spans="1:9" x14ac:dyDescent="0.25">
      <c r="A29" s="10" t="s">
        <v>17</v>
      </c>
      <c r="B29" s="1">
        <v>4</v>
      </c>
      <c r="C29" s="13">
        <f t="shared" si="1"/>
        <v>3.3613445378151259E-2</v>
      </c>
      <c r="D29" s="1">
        <v>6</v>
      </c>
      <c r="E29" s="15">
        <f>D29/D34</f>
        <v>0.10909090909090909</v>
      </c>
      <c r="F29" s="1">
        <v>0</v>
      </c>
      <c r="G29" s="15" t="e">
        <f>F29/F34</f>
        <v>#DIV/0!</v>
      </c>
      <c r="H29" s="5">
        <f t="shared" si="2"/>
        <v>10</v>
      </c>
      <c r="I29" s="16">
        <f>H29/H34</f>
        <v>5.7471264367816091E-2</v>
      </c>
    </row>
    <row r="30" spans="1:9" x14ac:dyDescent="0.25">
      <c r="A30" s="10" t="s">
        <v>18</v>
      </c>
      <c r="B30" s="1">
        <v>3</v>
      </c>
      <c r="C30" s="13">
        <f t="shared" si="1"/>
        <v>2.5210084033613446E-2</v>
      </c>
      <c r="D30" s="1">
        <v>4</v>
      </c>
      <c r="E30" s="15">
        <f>D30/D34</f>
        <v>7.2727272727272724E-2</v>
      </c>
      <c r="F30" s="1">
        <v>0</v>
      </c>
      <c r="G30" s="15" t="e">
        <f>F30/F34</f>
        <v>#DIV/0!</v>
      </c>
      <c r="H30" s="5">
        <f t="shared" si="2"/>
        <v>7</v>
      </c>
      <c r="I30" s="16">
        <f>H30/H34</f>
        <v>4.0229885057471264E-2</v>
      </c>
    </row>
    <row r="31" spans="1:9" x14ac:dyDescent="0.25">
      <c r="A31" s="10" t="s">
        <v>19</v>
      </c>
      <c r="B31" s="1">
        <v>3</v>
      </c>
      <c r="C31" s="13">
        <f t="shared" si="1"/>
        <v>2.5210084033613446E-2</v>
      </c>
      <c r="D31" s="1">
        <v>8</v>
      </c>
      <c r="E31" s="15">
        <f>D31/D34</f>
        <v>0.14545454545454545</v>
      </c>
      <c r="F31" s="1">
        <v>0</v>
      </c>
      <c r="G31" s="15" t="e">
        <f>F31/F34</f>
        <v>#DIV/0!</v>
      </c>
      <c r="H31" s="5">
        <f t="shared" si="2"/>
        <v>11</v>
      </c>
      <c r="I31" s="16">
        <f>H31/H34</f>
        <v>6.3218390804597707E-2</v>
      </c>
    </row>
    <row r="32" spans="1:9" x14ac:dyDescent="0.25">
      <c r="A32" s="10" t="s">
        <v>20</v>
      </c>
      <c r="B32" s="1">
        <v>2</v>
      </c>
      <c r="C32" s="13">
        <f t="shared" si="1"/>
        <v>1.680672268907563E-2</v>
      </c>
      <c r="D32" s="1">
        <v>6</v>
      </c>
      <c r="E32" s="15">
        <f>D32/D34</f>
        <v>0.10909090909090909</v>
      </c>
      <c r="F32" s="1">
        <v>0</v>
      </c>
      <c r="G32" s="15" t="e">
        <f>F32/F34</f>
        <v>#DIV/0!</v>
      </c>
      <c r="H32" s="5">
        <f t="shared" si="2"/>
        <v>8</v>
      </c>
      <c r="I32" s="16">
        <f>H32/H34</f>
        <v>4.5977011494252873E-2</v>
      </c>
    </row>
    <row r="33" spans="1:10" x14ac:dyDescent="0.25">
      <c r="A33" s="10" t="s">
        <v>21</v>
      </c>
      <c r="B33" s="1">
        <v>0</v>
      </c>
      <c r="C33" s="13">
        <f t="shared" si="1"/>
        <v>0</v>
      </c>
      <c r="D33" s="1">
        <v>6</v>
      </c>
      <c r="E33" s="15">
        <f>D33/D34</f>
        <v>0.10909090909090909</v>
      </c>
      <c r="F33" s="1">
        <v>0</v>
      </c>
      <c r="G33" s="15" t="e">
        <f>F33/F34</f>
        <v>#DIV/0!</v>
      </c>
      <c r="H33" s="5">
        <f t="shared" si="2"/>
        <v>6</v>
      </c>
      <c r="I33" s="16">
        <f>H33/H34</f>
        <v>3.4482758620689655E-2</v>
      </c>
    </row>
    <row r="34" spans="1:10" x14ac:dyDescent="0.25">
      <c r="A34" s="11" t="s">
        <v>7</v>
      </c>
      <c r="B34" s="7">
        <f t="shared" ref="B34:G34" si="3">SUM(B24:B33)</f>
        <v>119</v>
      </c>
      <c r="C34" s="17">
        <f t="shared" si="3"/>
        <v>1</v>
      </c>
      <c r="D34" s="7">
        <f t="shared" si="3"/>
        <v>55</v>
      </c>
      <c r="E34" s="17">
        <f t="shared" si="3"/>
        <v>1</v>
      </c>
      <c r="F34" s="7">
        <f t="shared" si="3"/>
        <v>0</v>
      </c>
      <c r="G34" s="17" t="e">
        <f t="shared" si="3"/>
        <v>#DIV/0!</v>
      </c>
      <c r="H34" s="4">
        <f t="shared" si="2"/>
        <v>174</v>
      </c>
      <c r="I34" s="18">
        <f>SUM(I24:I33)</f>
        <v>0.99999999999999989</v>
      </c>
      <c r="J34" s="3"/>
    </row>
    <row r="35" spans="1:10" x14ac:dyDescent="0.25">
      <c r="A35" s="28" t="s">
        <v>22</v>
      </c>
      <c r="B35" s="29"/>
      <c r="C35" s="29"/>
      <c r="D35" s="29"/>
      <c r="E35" s="29"/>
      <c r="F35" s="30"/>
      <c r="G35" s="29"/>
      <c r="H35" s="29"/>
      <c r="I35" s="31"/>
    </row>
    <row r="36" spans="1:10" x14ac:dyDescent="0.25">
      <c r="A36" s="9" t="s">
        <v>23</v>
      </c>
      <c r="B36" s="94">
        <v>22.44</v>
      </c>
      <c r="C36" s="95"/>
      <c r="D36" s="94">
        <v>38.53</v>
      </c>
      <c r="E36" s="95"/>
      <c r="F36" s="94">
        <v>0</v>
      </c>
      <c r="G36" s="95"/>
      <c r="H36" s="96">
        <v>27.53</v>
      </c>
      <c r="I36" s="97"/>
    </row>
    <row r="37" spans="1:10" x14ac:dyDescent="0.25">
      <c r="A37" s="12" t="s">
        <v>24</v>
      </c>
      <c r="B37" s="98">
        <v>6.56</v>
      </c>
      <c r="C37" s="99"/>
      <c r="D37" s="98">
        <v>16.29</v>
      </c>
      <c r="E37" s="99"/>
      <c r="F37" s="98">
        <v>0</v>
      </c>
      <c r="G37" s="99"/>
      <c r="H37" s="100">
        <v>12.98</v>
      </c>
      <c r="I37" s="101"/>
    </row>
    <row r="38" spans="1:10" x14ac:dyDescent="0.25">
      <c r="A38" s="28" t="s">
        <v>61</v>
      </c>
      <c r="B38" s="29"/>
      <c r="C38" s="29"/>
      <c r="D38" s="29"/>
      <c r="E38" s="29"/>
      <c r="F38" s="30"/>
      <c r="G38" s="29"/>
      <c r="H38" s="29"/>
      <c r="I38" s="31"/>
    </row>
    <row r="39" spans="1:10" x14ac:dyDescent="0.25">
      <c r="A39" s="10" t="s">
        <v>32</v>
      </c>
      <c r="B39" s="6">
        <v>108</v>
      </c>
      <c r="C39" s="15">
        <f>B39/B42</f>
        <v>0.90756302521008403</v>
      </c>
      <c r="D39" s="6">
        <v>52</v>
      </c>
      <c r="E39" s="15">
        <f>D39/D42</f>
        <v>0.94545454545454544</v>
      </c>
      <c r="F39" s="1">
        <v>0</v>
      </c>
      <c r="G39" s="15" t="e">
        <f>F39/F42</f>
        <v>#DIV/0!</v>
      </c>
      <c r="H39" s="4">
        <f>B39+D39</f>
        <v>160</v>
      </c>
      <c r="I39" s="16">
        <f>H39/H42</f>
        <v>0.91954022988505746</v>
      </c>
    </row>
    <row r="40" spans="1:10" x14ac:dyDescent="0.25">
      <c r="A40" s="10" t="s">
        <v>33</v>
      </c>
      <c r="B40" s="6">
        <v>6</v>
      </c>
      <c r="C40" s="15">
        <f>B40/B42</f>
        <v>5.0420168067226892E-2</v>
      </c>
      <c r="D40" s="6">
        <v>1</v>
      </c>
      <c r="E40" s="15">
        <f>D40/D42</f>
        <v>1.8181818181818181E-2</v>
      </c>
      <c r="F40" s="1">
        <v>0</v>
      </c>
      <c r="G40" s="15" t="e">
        <f>F40/F42</f>
        <v>#DIV/0!</v>
      </c>
      <c r="H40" s="6">
        <f>B40+D40</f>
        <v>7</v>
      </c>
      <c r="I40" s="16">
        <f>H40/H42</f>
        <v>4.0229885057471264E-2</v>
      </c>
    </row>
    <row r="41" spans="1:10" x14ac:dyDescent="0.25">
      <c r="A41" s="10" t="s">
        <v>34</v>
      </c>
      <c r="B41" s="1">
        <v>5</v>
      </c>
      <c r="C41" s="15">
        <f>B41/B42</f>
        <v>4.2016806722689079E-2</v>
      </c>
      <c r="D41" s="1">
        <v>2</v>
      </c>
      <c r="E41" s="15">
        <f>D41/D42</f>
        <v>3.6363636363636362E-2</v>
      </c>
      <c r="F41" s="1">
        <v>0</v>
      </c>
      <c r="G41" s="15" t="e">
        <f>F41/F42</f>
        <v>#DIV/0!</v>
      </c>
      <c r="H41" s="6">
        <f>B41+D41</f>
        <v>7</v>
      </c>
      <c r="I41" s="16">
        <f>H41/H42</f>
        <v>4.0229885057471264E-2</v>
      </c>
    </row>
    <row r="42" spans="1:10" x14ac:dyDescent="0.25">
      <c r="A42" s="11" t="s">
        <v>7</v>
      </c>
      <c r="B42" s="7">
        <f t="shared" ref="B42:I42" si="4">SUM(B39:B41)</f>
        <v>119</v>
      </c>
      <c r="C42" s="17">
        <f t="shared" si="4"/>
        <v>1</v>
      </c>
      <c r="D42" s="7">
        <f t="shared" si="4"/>
        <v>55</v>
      </c>
      <c r="E42" s="17">
        <f t="shared" si="4"/>
        <v>1</v>
      </c>
      <c r="F42" s="8">
        <f t="shared" si="4"/>
        <v>0</v>
      </c>
      <c r="G42" s="17" t="e">
        <f t="shared" si="4"/>
        <v>#DIV/0!</v>
      </c>
      <c r="H42" s="7">
        <f>B42+D42</f>
        <v>174</v>
      </c>
      <c r="I42" s="18">
        <f t="shared" si="4"/>
        <v>1</v>
      </c>
    </row>
    <row r="43" spans="1:10" x14ac:dyDescent="0.25">
      <c r="A43" s="28" t="s">
        <v>46</v>
      </c>
      <c r="B43" s="29"/>
      <c r="C43" s="29"/>
      <c r="D43" s="29"/>
      <c r="E43" s="29"/>
      <c r="F43" s="30"/>
      <c r="G43" s="29"/>
      <c r="H43" s="29"/>
      <c r="I43" s="31"/>
    </row>
    <row r="44" spans="1:10" x14ac:dyDescent="0.25">
      <c r="A44" s="9" t="s">
        <v>25</v>
      </c>
      <c r="B44" s="4">
        <v>87</v>
      </c>
      <c r="C44" s="19">
        <f>B44/B46</f>
        <v>0.73109243697478987</v>
      </c>
      <c r="D44" s="5">
        <v>5</v>
      </c>
      <c r="E44" s="19">
        <f>D44/D46</f>
        <v>9.0909090909090912E-2</v>
      </c>
      <c r="F44" s="5">
        <v>0</v>
      </c>
      <c r="G44" s="19" t="e">
        <f>F44/F46</f>
        <v>#DIV/0!</v>
      </c>
      <c r="H44" s="4">
        <f>B44+D44</f>
        <v>92</v>
      </c>
      <c r="I44" s="14">
        <f>H44/H46</f>
        <v>0.52873563218390807</v>
      </c>
    </row>
    <row r="45" spans="1:10" x14ac:dyDescent="0.25">
      <c r="A45" s="10" t="s">
        <v>26</v>
      </c>
      <c r="B45" s="6">
        <v>32</v>
      </c>
      <c r="C45" s="15">
        <f>B45/B46</f>
        <v>0.26890756302521007</v>
      </c>
      <c r="D45" s="6">
        <v>50</v>
      </c>
      <c r="E45" s="15">
        <f>D45/D46</f>
        <v>0.90909090909090906</v>
      </c>
      <c r="F45" s="1">
        <v>0</v>
      </c>
      <c r="G45" s="15" t="e">
        <f>F45/F46</f>
        <v>#DIV/0!</v>
      </c>
      <c r="H45" s="4">
        <f>B45+D45</f>
        <v>82</v>
      </c>
      <c r="I45" s="16">
        <f>H45/H46</f>
        <v>0.47126436781609193</v>
      </c>
    </row>
    <row r="46" spans="1:10" x14ac:dyDescent="0.25">
      <c r="A46" s="11" t="s">
        <v>7</v>
      </c>
      <c r="B46" s="7">
        <f t="shared" ref="B46:G46" si="5">SUM(B44:B45)</f>
        <v>119</v>
      </c>
      <c r="C46" s="20">
        <f t="shared" si="5"/>
        <v>1</v>
      </c>
      <c r="D46" s="7">
        <f t="shared" si="5"/>
        <v>55</v>
      </c>
      <c r="E46" s="20">
        <f t="shared" si="5"/>
        <v>1</v>
      </c>
      <c r="F46" s="7">
        <f t="shared" si="5"/>
        <v>0</v>
      </c>
      <c r="G46" s="20" t="e">
        <f t="shared" si="5"/>
        <v>#DIV/0!</v>
      </c>
      <c r="H46" s="4">
        <f>B46+D46</f>
        <v>174</v>
      </c>
      <c r="I46" s="38">
        <f>SUM(I44:I45)</f>
        <v>1</v>
      </c>
    </row>
    <row r="47" spans="1:10" ht="12.75" customHeight="1" x14ac:dyDescent="0.25">
      <c r="A47" s="28" t="s">
        <v>45</v>
      </c>
      <c r="B47" s="29"/>
      <c r="C47" s="29"/>
      <c r="D47" s="29"/>
      <c r="E47" s="29"/>
      <c r="F47" s="30"/>
      <c r="G47" s="29"/>
      <c r="H47" s="29"/>
      <c r="I47" s="31"/>
    </row>
    <row r="48" spans="1:10" ht="12.75" customHeight="1" x14ac:dyDescent="0.25">
      <c r="A48" s="9" t="s">
        <v>36</v>
      </c>
      <c r="B48" s="4">
        <v>0</v>
      </c>
      <c r="C48" s="19">
        <f>B48/B50</f>
        <v>0</v>
      </c>
      <c r="D48" s="5">
        <v>0</v>
      </c>
      <c r="E48" s="19">
        <f>D48/D50</f>
        <v>0</v>
      </c>
      <c r="F48" s="5">
        <v>0</v>
      </c>
      <c r="G48" s="19" t="e">
        <f>F48/F50</f>
        <v>#DIV/0!</v>
      </c>
      <c r="H48" s="4">
        <f>B48+D48</f>
        <v>0</v>
      </c>
      <c r="I48" s="14">
        <f>H48/H50</f>
        <v>0</v>
      </c>
    </row>
    <row r="49" spans="1:11" ht="12.75" customHeight="1" x14ac:dyDescent="0.25">
      <c r="A49" s="10" t="s">
        <v>37</v>
      </c>
      <c r="B49" s="6">
        <v>119</v>
      </c>
      <c r="C49" s="15">
        <f>B49/B50</f>
        <v>1</v>
      </c>
      <c r="D49" s="6">
        <v>55</v>
      </c>
      <c r="E49" s="15">
        <f>D49/D50</f>
        <v>1</v>
      </c>
      <c r="F49" s="1">
        <v>0</v>
      </c>
      <c r="G49" s="15" t="e">
        <f>F49/F50</f>
        <v>#DIV/0!</v>
      </c>
      <c r="H49" s="4">
        <f>B49+D49</f>
        <v>174</v>
      </c>
      <c r="I49" s="16">
        <f>H49/H50</f>
        <v>1</v>
      </c>
    </row>
    <row r="50" spans="1:11" x14ac:dyDescent="0.25">
      <c r="A50" s="11" t="s">
        <v>7</v>
      </c>
      <c r="B50" s="7">
        <f t="shared" ref="B50:G50" si="6">SUM(B48:B49)</f>
        <v>119</v>
      </c>
      <c r="C50" s="20">
        <f t="shared" si="6"/>
        <v>1</v>
      </c>
      <c r="D50" s="7">
        <f t="shared" si="6"/>
        <v>55</v>
      </c>
      <c r="E50" s="20">
        <f t="shared" si="6"/>
        <v>1</v>
      </c>
      <c r="F50" s="7">
        <f t="shared" si="6"/>
        <v>0</v>
      </c>
      <c r="G50" s="20" t="e">
        <f t="shared" si="6"/>
        <v>#DIV/0!</v>
      </c>
      <c r="H50" s="4">
        <f>B50+D50</f>
        <v>174</v>
      </c>
      <c r="I50" s="18">
        <f>SUM(I48:I49)</f>
        <v>1</v>
      </c>
    </row>
    <row r="51" spans="1:11" x14ac:dyDescent="0.25">
      <c r="A51" s="32" t="s">
        <v>28</v>
      </c>
      <c r="B51" s="33"/>
      <c r="C51" s="33"/>
      <c r="D51" s="33"/>
      <c r="E51" s="33"/>
      <c r="F51" s="34"/>
      <c r="G51" s="33"/>
      <c r="H51" s="33"/>
      <c r="I51" s="37"/>
    </row>
    <row r="52" spans="1:11" x14ac:dyDescent="0.25">
      <c r="A52" s="46" t="s">
        <v>27</v>
      </c>
      <c r="B52" s="87">
        <v>93.8</v>
      </c>
      <c r="C52" s="88"/>
      <c r="D52" s="89">
        <v>19.25</v>
      </c>
      <c r="E52" s="90"/>
      <c r="F52" s="87">
        <v>0</v>
      </c>
      <c r="G52" s="88"/>
      <c r="H52" s="89">
        <v>113.1</v>
      </c>
      <c r="I52" s="91"/>
      <c r="K52" s="77"/>
    </row>
    <row r="53" spans="1:11" x14ac:dyDescent="0.25">
      <c r="A53" s="28" t="s">
        <v>47</v>
      </c>
      <c r="B53" s="29"/>
      <c r="C53" s="29"/>
      <c r="D53" s="29"/>
      <c r="E53" s="29"/>
      <c r="F53" s="30"/>
      <c r="G53" s="29"/>
      <c r="H53" s="29"/>
      <c r="I53" s="31"/>
    </row>
    <row r="54" spans="1:11" x14ac:dyDescent="0.25">
      <c r="A54" s="40" t="s">
        <v>48</v>
      </c>
      <c r="B54" s="4">
        <v>98</v>
      </c>
      <c r="C54" s="19">
        <f>B54/B56</f>
        <v>0.82352941176470584</v>
      </c>
      <c r="D54" s="4">
        <v>0</v>
      </c>
      <c r="E54" s="19">
        <f>D54/D56</f>
        <v>0</v>
      </c>
      <c r="F54" s="5">
        <v>0</v>
      </c>
      <c r="G54" s="19" t="e">
        <f>F54/F56</f>
        <v>#DIV/0!</v>
      </c>
      <c r="H54" s="6">
        <f>B54+D54</f>
        <v>98</v>
      </c>
      <c r="I54" s="14">
        <f>H54/H56</f>
        <v>0.56321839080459768</v>
      </c>
    </row>
    <row r="55" spans="1:11" x14ac:dyDescent="0.25">
      <c r="A55" s="41" t="s">
        <v>49</v>
      </c>
      <c r="B55" s="6">
        <v>21</v>
      </c>
      <c r="C55" s="15">
        <f>B55/B56</f>
        <v>0.17647058823529413</v>
      </c>
      <c r="D55" s="6">
        <v>55</v>
      </c>
      <c r="E55" s="15">
        <f>D55/D56</f>
        <v>1</v>
      </c>
      <c r="F55" s="1">
        <v>0</v>
      </c>
      <c r="G55" s="15" t="e">
        <f>F55/F56</f>
        <v>#DIV/0!</v>
      </c>
      <c r="H55" s="4">
        <f>B55+D55</f>
        <v>76</v>
      </c>
      <c r="I55" s="16">
        <f>H55/H56</f>
        <v>0.43678160919540232</v>
      </c>
    </row>
    <row r="56" spans="1:11" ht="13.8" thickBot="1" x14ac:dyDescent="0.3">
      <c r="A56" s="42" t="s">
        <v>7</v>
      </c>
      <c r="B56" s="43">
        <f t="shared" ref="B56:G56" si="7">SUM(B54:B55)</f>
        <v>119</v>
      </c>
      <c r="C56" s="44">
        <f t="shared" si="7"/>
        <v>1</v>
      </c>
      <c r="D56" s="43">
        <f t="shared" si="7"/>
        <v>55</v>
      </c>
      <c r="E56" s="44">
        <f t="shared" si="7"/>
        <v>1</v>
      </c>
      <c r="F56" s="43">
        <f t="shared" si="7"/>
        <v>0</v>
      </c>
      <c r="G56" s="44" t="e">
        <f t="shared" si="7"/>
        <v>#DIV/0!</v>
      </c>
      <c r="H56" s="43">
        <f>B56+D56</f>
        <v>174</v>
      </c>
      <c r="I56" s="45">
        <f>SUM(I54:I55)</f>
        <v>1</v>
      </c>
    </row>
    <row r="57" spans="1:11" ht="13.8" thickTop="1" x14ac:dyDescent="0.25">
      <c r="A57" s="78"/>
      <c r="B57" s="79"/>
      <c r="C57" s="74"/>
      <c r="D57" s="79"/>
      <c r="E57" s="74"/>
      <c r="F57" s="79"/>
      <c r="G57" s="74"/>
      <c r="H57" s="79"/>
      <c r="I57" s="80"/>
    </row>
    <row r="58" spans="1:11" ht="15" customHeight="1" x14ac:dyDescent="0.25">
      <c r="A58" s="81" t="s">
        <v>58</v>
      </c>
      <c r="B58" s="81"/>
      <c r="C58" s="81"/>
      <c r="D58" s="81"/>
      <c r="E58" s="81"/>
      <c r="F58" s="82"/>
      <c r="G58" s="81"/>
      <c r="H58" s="81"/>
      <c r="I58" s="81"/>
    </row>
    <row r="59" spans="1:11" ht="37.950000000000003" customHeight="1" x14ac:dyDescent="0.25">
      <c r="A59" s="92" t="s">
        <v>59</v>
      </c>
      <c r="B59" s="92"/>
      <c r="C59" s="92"/>
      <c r="D59" s="92"/>
      <c r="E59" s="92"/>
      <c r="F59" s="92"/>
      <c r="G59" s="92"/>
      <c r="H59" s="92"/>
      <c r="I59" s="92"/>
    </row>
    <row r="60" spans="1:11" ht="37.950000000000003" customHeight="1" x14ac:dyDescent="0.25">
      <c r="A60" s="85" t="s">
        <v>60</v>
      </c>
      <c r="B60" s="85"/>
      <c r="C60" s="85"/>
      <c r="D60" s="85"/>
      <c r="E60" s="85"/>
      <c r="F60" s="85"/>
      <c r="G60" s="85"/>
      <c r="H60" s="85"/>
      <c r="I60" s="85"/>
    </row>
    <row r="61" spans="1:11" ht="16.2" customHeight="1" x14ac:dyDescent="0.25">
      <c r="A61" s="93" t="s">
        <v>30</v>
      </c>
      <c r="B61" s="93"/>
      <c r="C61" s="93"/>
      <c r="D61" s="93"/>
      <c r="E61" s="93"/>
      <c r="F61" s="93"/>
      <c r="G61" s="93"/>
      <c r="H61" s="93"/>
      <c r="I61" s="93"/>
    </row>
    <row r="62" spans="1:11" x14ac:dyDescent="0.25">
      <c r="G62" s="107"/>
      <c r="H62" s="86"/>
      <c r="I62" s="86"/>
    </row>
    <row r="63" spans="1:11" x14ac:dyDescent="0.25">
      <c r="G63" s="86"/>
      <c r="H63" s="86"/>
      <c r="I63" s="86"/>
    </row>
  </sheetData>
  <mergeCells count="23">
    <mergeCell ref="A2:I2"/>
    <mergeCell ref="A3:I3"/>
    <mergeCell ref="A4:I4"/>
    <mergeCell ref="B6:C6"/>
    <mergeCell ref="D6:E6"/>
    <mergeCell ref="H6:I6"/>
    <mergeCell ref="B36:C36"/>
    <mergeCell ref="D36:E36"/>
    <mergeCell ref="F36:G36"/>
    <mergeCell ref="H36:I36"/>
    <mergeCell ref="B37:C37"/>
    <mergeCell ref="D37:E37"/>
    <mergeCell ref="F37:G37"/>
    <mergeCell ref="H37:I37"/>
    <mergeCell ref="A60:I60"/>
    <mergeCell ref="G62:I62"/>
    <mergeCell ref="G63:I63"/>
    <mergeCell ref="B52:C52"/>
    <mergeCell ref="D52:E52"/>
    <mergeCell ref="F52:G52"/>
    <mergeCell ref="H52:I52"/>
    <mergeCell ref="A59:I59"/>
    <mergeCell ref="A61:I61"/>
  </mergeCells>
  <printOptions horizontalCentered="1"/>
  <pageMargins left="0.7" right="0.7" top="0.75" bottom="0.75" header="0.3" footer="0.3"/>
  <pageSetup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T63"/>
  <sheetViews>
    <sheetView tabSelected="1" zoomScale="96" zoomScaleNormal="96" workbookViewId="0">
      <selection activeCell="A2" sqref="A2:I2"/>
    </sheetView>
  </sheetViews>
  <sheetFormatPr defaultRowHeight="13.2" x14ac:dyDescent="0.25"/>
  <cols>
    <col min="1" max="1" width="36.6640625" customWidth="1"/>
    <col min="2" max="3" width="7.5546875" customWidth="1"/>
    <col min="4" max="4" width="6.6640625" customWidth="1"/>
    <col min="6" max="6" width="6.6640625" style="2" customWidth="1"/>
    <col min="8" max="8" width="7.33203125" customWidth="1"/>
    <col min="9" max="9" width="8" customWidth="1"/>
    <col min="11" max="11" width="34.33203125" hidden="1" customWidth="1"/>
    <col min="12" max="12" width="9" hidden="1" customWidth="1"/>
    <col min="13" max="13" width="10.44140625" hidden="1" customWidth="1"/>
    <col min="14" max="15" width="9" hidden="1" customWidth="1"/>
    <col min="16" max="16" width="9" style="2" hidden="1" customWidth="1"/>
    <col min="17" max="19" width="9" hidden="1" customWidth="1"/>
  </cols>
  <sheetData>
    <row r="2" spans="1:19" ht="15.6" x14ac:dyDescent="0.3">
      <c r="A2" s="102" t="s">
        <v>57</v>
      </c>
      <c r="B2" s="102"/>
      <c r="C2" s="102"/>
      <c r="D2" s="102"/>
      <c r="E2" s="102"/>
      <c r="F2" s="102"/>
      <c r="G2" s="102"/>
      <c r="H2" s="102"/>
      <c r="I2" s="102"/>
      <c r="K2" s="102" t="s">
        <v>29</v>
      </c>
      <c r="L2" s="102"/>
      <c r="M2" s="102"/>
      <c r="N2" s="102"/>
      <c r="O2" s="102"/>
      <c r="P2" s="102"/>
      <c r="Q2" s="102"/>
      <c r="R2" s="102"/>
      <c r="S2" s="102"/>
    </row>
    <row r="3" spans="1:19" ht="15.6" x14ac:dyDescent="0.3">
      <c r="A3" s="102" t="s">
        <v>62</v>
      </c>
      <c r="B3" s="102"/>
      <c r="C3" s="102"/>
      <c r="D3" s="102"/>
      <c r="E3" s="102"/>
      <c r="F3" s="102"/>
      <c r="G3" s="102"/>
      <c r="H3" s="102"/>
      <c r="I3" s="102"/>
      <c r="K3" s="102" t="s">
        <v>55</v>
      </c>
      <c r="L3" s="102"/>
      <c r="M3" s="102"/>
      <c r="N3" s="102"/>
      <c r="O3" s="102"/>
      <c r="P3" s="102"/>
      <c r="Q3" s="102"/>
      <c r="R3" s="102"/>
      <c r="S3" s="102"/>
    </row>
    <row r="4" spans="1:19" ht="15.6" x14ac:dyDescent="0.3">
      <c r="A4" s="102" t="s">
        <v>7</v>
      </c>
      <c r="B4" s="102"/>
      <c r="C4" s="102"/>
      <c r="D4" s="102"/>
      <c r="E4" s="102"/>
      <c r="F4" s="102"/>
      <c r="G4" s="102"/>
      <c r="H4" s="102"/>
      <c r="I4" s="102"/>
    </row>
    <row r="5" spans="1:19" ht="13.8" thickBot="1" x14ac:dyDescent="0.3"/>
    <row r="6" spans="1:19" ht="13.8" thickTop="1" x14ac:dyDescent="0.25">
      <c r="A6" s="22"/>
      <c r="B6" s="103" t="s">
        <v>0</v>
      </c>
      <c r="C6" s="104"/>
      <c r="D6" s="105" t="s">
        <v>35</v>
      </c>
      <c r="E6" s="104"/>
      <c r="F6" s="108" t="s">
        <v>3</v>
      </c>
      <c r="G6" s="109"/>
      <c r="H6" s="103" t="s">
        <v>7</v>
      </c>
      <c r="I6" s="106"/>
      <c r="K6" s="22"/>
      <c r="L6" s="47" t="s">
        <v>0</v>
      </c>
      <c r="M6" s="48"/>
      <c r="N6" s="49" t="s">
        <v>35</v>
      </c>
      <c r="O6" s="48"/>
      <c r="P6" s="47" t="s">
        <v>3</v>
      </c>
      <c r="Q6" s="48"/>
      <c r="R6" s="47" t="s">
        <v>31</v>
      </c>
      <c r="S6" s="50"/>
    </row>
    <row r="7" spans="1:19" x14ac:dyDescent="0.25">
      <c r="A7" s="23"/>
      <c r="B7" s="24" t="s">
        <v>1</v>
      </c>
      <c r="C7" s="25" t="s">
        <v>2</v>
      </c>
      <c r="D7" s="24" t="s">
        <v>1</v>
      </c>
      <c r="E7" s="25" t="s">
        <v>2</v>
      </c>
      <c r="F7" s="26" t="s">
        <v>1</v>
      </c>
      <c r="G7" s="25" t="s">
        <v>2</v>
      </c>
      <c r="H7" s="24" t="s">
        <v>1</v>
      </c>
      <c r="I7" s="27" t="s">
        <v>2</v>
      </c>
      <c r="K7" s="23"/>
      <c r="L7" s="24" t="s">
        <v>1</v>
      </c>
      <c r="M7" s="25" t="s">
        <v>2</v>
      </c>
      <c r="N7" s="24" t="s">
        <v>1</v>
      </c>
      <c r="O7" s="25" t="s">
        <v>2</v>
      </c>
      <c r="P7" s="26" t="s">
        <v>1</v>
      </c>
      <c r="Q7" s="25" t="s">
        <v>2</v>
      </c>
      <c r="R7" s="24" t="s">
        <v>1</v>
      </c>
      <c r="S7" s="27" t="s">
        <v>2</v>
      </c>
    </row>
    <row r="8" spans="1:19" x14ac:dyDescent="0.25">
      <c r="A8" s="28" t="s">
        <v>4</v>
      </c>
      <c r="B8" s="29"/>
      <c r="C8" s="29"/>
      <c r="D8" s="29"/>
      <c r="E8" s="29"/>
      <c r="F8" s="30"/>
      <c r="G8" s="29"/>
      <c r="H8" s="29"/>
      <c r="I8" s="31"/>
      <c r="K8" s="28" t="s">
        <v>4</v>
      </c>
      <c r="L8" s="29"/>
      <c r="M8" s="29"/>
      <c r="N8" s="29"/>
      <c r="O8" s="29"/>
      <c r="P8" s="30"/>
      <c r="Q8" s="29"/>
      <c r="R8" s="29"/>
      <c r="S8" s="31"/>
    </row>
    <row r="9" spans="1:19" x14ac:dyDescent="0.25">
      <c r="A9" s="9" t="s">
        <v>5</v>
      </c>
      <c r="B9" s="4">
        <f>(CBM!B9+EHS!B9+LAS!B9+PAA!B9+VCAA!B9)</f>
        <v>1083</v>
      </c>
      <c r="C9" s="13">
        <f>B9/B11</f>
        <v>0.46842560553633217</v>
      </c>
      <c r="D9" s="4">
        <f>(CBM!D9+EHS!D9+LAS!D9+PAA!D9+VCAA!D9)</f>
        <v>660</v>
      </c>
      <c r="E9" s="13">
        <f>D9/D11</f>
        <v>0.47930283224400871</v>
      </c>
      <c r="F9" s="4">
        <f>(CBM!F9+EHS!F9+LAS!F9+PAA!F9+VCAA!F9)</f>
        <v>32</v>
      </c>
      <c r="G9" s="13">
        <f>F9/F11</f>
        <v>0.58181818181818179</v>
      </c>
      <c r="H9" s="4">
        <f>B9+D9+F9</f>
        <v>1775</v>
      </c>
      <c r="I9" s="14">
        <f>H9/H11</f>
        <v>0.47409188034188032</v>
      </c>
      <c r="K9" s="9">
        <v>0.47498710675605982</v>
      </c>
      <c r="L9" s="4">
        <v>1446</v>
      </c>
      <c r="M9" s="51">
        <f>L9/L11</f>
        <v>0.4850721234485072</v>
      </c>
      <c r="N9" s="4">
        <v>948</v>
      </c>
      <c r="O9" s="51">
        <f>N9/N11</f>
        <v>0.49659507595599789</v>
      </c>
      <c r="P9" s="5">
        <v>15</v>
      </c>
      <c r="Q9" s="51">
        <f>P9/P11</f>
        <v>0.4838709677419355</v>
      </c>
      <c r="R9" s="4">
        <f>L9+N9+P9</f>
        <v>2409</v>
      </c>
      <c r="S9" s="52">
        <f>R9/R11</f>
        <v>0.4895346474293843</v>
      </c>
    </row>
    <row r="10" spans="1:19" x14ac:dyDescent="0.25">
      <c r="A10" s="10" t="s">
        <v>6</v>
      </c>
      <c r="B10" s="4">
        <f>(CBM!B10+EHS!B10+LAS!B10+PAA!B10+VCAA!B10)</f>
        <v>1229</v>
      </c>
      <c r="C10" s="15">
        <f>B10/B11</f>
        <v>0.53157439446366783</v>
      </c>
      <c r="D10" s="4">
        <f>(CBM!D10+EHS!D10+LAS!D10+PAA!D10+VCAA!D10)</f>
        <v>717</v>
      </c>
      <c r="E10" s="15">
        <f>D10/D11</f>
        <v>0.52069716775599129</v>
      </c>
      <c r="F10" s="4">
        <f>(CBM!F10+EHS!F10+LAS!F10+PAA!F10+VCAA!F10)</f>
        <v>23</v>
      </c>
      <c r="G10" s="15">
        <f>F10/F11</f>
        <v>0.41818181818181815</v>
      </c>
      <c r="H10" s="6">
        <f>B10+D10+F10</f>
        <v>1969</v>
      </c>
      <c r="I10" s="16">
        <f>H10/H11</f>
        <v>0.52590811965811968</v>
      </c>
      <c r="K10" s="10">
        <v>0.52501289324394018</v>
      </c>
      <c r="L10" s="6">
        <v>1535</v>
      </c>
      <c r="M10" s="53">
        <f>L10/L11</f>
        <v>0.51492787655149275</v>
      </c>
      <c r="N10" s="6">
        <v>961</v>
      </c>
      <c r="O10" s="53">
        <f>N10/N11</f>
        <v>0.50340492404400206</v>
      </c>
      <c r="P10" s="1">
        <v>16</v>
      </c>
      <c r="Q10" s="53">
        <f>P10/P11</f>
        <v>0.5161290322580645</v>
      </c>
      <c r="R10" s="6">
        <f>L10+N10+P10</f>
        <v>2512</v>
      </c>
      <c r="S10" s="54">
        <f>R10/R11</f>
        <v>0.51046535257061576</v>
      </c>
    </row>
    <row r="11" spans="1:19" x14ac:dyDescent="0.25">
      <c r="A11" s="11" t="s">
        <v>7</v>
      </c>
      <c r="B11" s="7">
        <f>SUM(B9:B10)</f>
        <v>2312</v>
      </c>
      <c r="C11" s="17">
        <f>SUM(C9:C10)</f>
        <v>1</v>
      </c>
      <c r="D11" s="7">
        <f>D9+D10</f>
        <v>1377</v>
      </c>
      <c r="E11" s="17">
        <f>SUM(E9:E10)</f>
        <v>1</v>
      </c>
      <c r="F11" s="8">
        <f>SUM(F9:F10)</f>
        <v>55</v>
      </c>
      <c r="G11" s="17">
        <f>SUM(G9:G10)</f>
        <v>1</v>
      </c>
      <c r="H11" s="7">
        <f>B11+D11+F11</f>
        <v>3744</v>
      </c>
      <c r="I11" s="18">
        <f>SUM(I9:I10)</f>
        <v>1</v>
      </c>
      <c r="K11" s="11">
        <v>1</v>
      </c>
      <c r="L11" s="7">
        <f>SUM(L9:L10)</f>
        <v>2981</v>
      </c>
      <c r="M11" s="55">
        <f>SUM(M9:M10)</f>
        <v>1</v>
      </c>
      <c r="N11" s="7">
        <f>N9+N10</f>
        <v>1909</v>
      </c>
      <c r="O11" s="55">
        <f>SUM(O9:O10)</f>
        <v>1</v>
      </c>
      <c r="P11" s="8">
        <f>SUM(P9:P10)</f>
        <v>31</v>
      </c>
      <c r="Q11" s="55">
        <f>SUM(Q9:Q10)</f>
        <v>1</v>
      </c>
      <c r="R11" s="7">
        <f>L11+N11+P11</f>
        <v>4921</v>
      </c>
      <c r="S11" s="56">
        <f>SUM(S9:S10)</f>
        <v>1</v>
      </c>
    </row>
    <row r="12" spans="1:19" x14ac:dyDescent="0.25">
      <c r="A12" s="28" t="s">
        <v>8</v>
      </c>
      <c r="B12" s="35"/>
      <c r="C12" s="35"/>
      <c r="D12" s="35"/>
      <c r="E12" s="35"/>
      <c r="F12" s="35"/>
      <c r="G12" s="35"/>
      <c r="H12" s="35"/>
      <c r="I12" s="36"/>
      <c r="K12" s="28"/>
      <c r="L12" s="35"/>
      <c r="M12" s="35"/>
      <c r="N12" s="35"/>
      <c r="O12" s="35"/>
      <c r="P12" s="35"/>
      <c r="Q12" s="35"/>
      <c r="R12" s="35"/>
      <c r="S12" s="36"/>
    </row>
    <row r="13" spans="1:19" x14ac:dyDescent="0.25">
      <c r="A13" s="9" t="s">
        <v>38</v>
      </c>
      <c r="B13" s="4">
        <f>(CBM!B13+EHS!B13+LAS!B13+PAA!B13+VCAA!B13)</f>
        <v>3</v>
      </c>
      <c r="C13" s="13">
        <f>B13/B22</f>
        <v>1.2975778546712802E-3</v>
      </c>
      <c r="D13" s="4">
        <f>(CBM!D13+EHS!D13+LAS!D13+PAA!D13+VCAA!D13)</f>
        <v>0</v>
      </c>
      <c r="E13" s="13">
        <f>D13/D22</f>
        <v>0</v>
      </c>
      <c r="F13" s="4">
        <f>(CBM!F13+EHS!F13+LAS!F13+PAA!F13+VCAA!F13)</f>
        <v>0</v>
      </c>
      <c r="G13" s="13">
        <f>F13/F22</f>
        <v>0</v>
      </c>
      <c r="H13" s="4">
        <f t="shared" ref="H13:H21" si="0">B13+D13+F13</f>
        <v>3</v>
      </c>
      <c r="I13" s="14">
        <f>H13/H22</f>
        <v>8.0128205128205125E-4</v>
      </c>
      <c r="K13" s="9">
        <v>1.0314595152140279E-3</v>
      </c>
      <c r="L13" s="5">
        <v>8</v>
      </c>
      <c r="M13" s="51">
        <f>L13/L22</f>
        <v>2.6836632002683663E-3</v>
      </c>
      <c r="N13" s="5">
        <v>5</v>
      </c>
      <c r="O13" s="51">
        <f>N13/N22</f>
        <v>2.6191723415400735E-3</v>
      </c>
      <c r="P13" s="5">
        <v>0</v>
      </c>
      <c r="Q13" s="51">
        <f>P13/P22</f>
        <v>0</v>
      </c>
      <c r="R13" s="4">
        <f t="shared" ref="R13:R21" si="1">L13+N13+P13</f>
        <v>13</v>
      </c>
      <c r="S13" s="52">
        <f>R13/R22</f>
        <v>2.641739483844747E-3</v>
      </c>
    </row>
    <row r="14" spans="1:19" x14ac:dyDescent="0.25">
      <c r="A14" s="10" t="s">
        <v>9</v>
      </c>
      <c r="B14" s="4">
        <f>(CBM!B14+EHS!B14+LAS!B14+PAA!B14+VCAA!B14)</f>
        <v>87</v>
      </c>
      <c r="C14" s="15">
        <f>B14/B22</f>
        <v>3.7629757785467129E-2</v>
      </c>
      <c r="D14" s="4">
        <f>(CBM!D14+EHS!D14+LAS!D14+PAA!D14+VCAA!D14)</f>
        <v>79</v>
      </c>
      <c r="E14" s="15">
        <f>D14/D22</f>
        <v>5.7371096586782862E-2</v>
      </c>
      <c r="F14" s="4">
        <f>(CBM!F14+EHS!F14+LAS!F14+PAA!F14+VCAA!F14)</f>
        <v>0</v>
      </c>
      <c r="G14" s="15">
        <f>F14/F22</f>
        <v>0</v>
      </c>
      <c r="H14" s="6">
        <f t="shared" si="0"/>
        <v>166</v>
      </c>
      <c r="I14" s="16">
        <f>H14/H22</f>
        <v>4.433760683760684E-2</v>
      </c>
      <c r="K14" s="10">
        <v>4.5126353790613721E-2</v>
      </c>
      <c r="L14" s="1">
        <v>83</v>
      </c>
      <c r="M14" s="53">
        <f>L14/L22</f>
        <v>2.78430057027843E-2</v>
      </c>
      <c r="N14" s="1">
        <v>75</v>
      </c>
      <c r="O14" s="53">
        <f>N14/N22</f>
        <v>3.9287585123101099E-2</v>
      </c>
      <c r="P14" s="1">
        <v>0</v>
      </c>
      <c r="Q14" s="53">
        <f>P14/P22</f>
        <v>0</v>
      </c>
      <c r="R14" s="6">
        <f t="shared" si="1"/>
        <v>158</v>
      </c>
      <c r="S14" s="54">
        <f>R14/R22</f>
        <v>3.2107295265190003E-2</v>
      </c>
    </row>
    <row r="15" spans="1:19" x14ac:dyDescent="0.25">
      <c r="A15" s="10" t="s">
        <v>39</v>
      </c>
      <c r="B15" s="4">
        <f>(CBM!B15+EHS!B15+LAS!B15+PAA!B15+VCAA!B15)</f>
        <v>298</v>
      </c>
      <c r="C15" s="15">
        <f>B15/B22</f>
        <v>0.12889273356401384</v>
      </c>
      <c r="D15" s="4">
        <f>(CBM!D15+EHS!D15+LAS!D15+PAA!D15+VCAA!D15)</f>
        <v>142</v>
      </c>
      <c r="E15" s="15">
        <f>D15/D22</f>
        <v>0.10312273057371096</v>
      </c>
      <c r="F15" s="4">
        <f>(CBM!F15+EHS!F15+LAS!F15+PAA!F15+VCAA!F15)</f>
        <v>12</v>
      </c>
      <c r="G15" s="15">
        <f>F15/F22</f>
        <v>0.21818181818181817</v>
      </c>
      <c r="H15" s="6">
        <f t="shared" si="0"/>
        <v>452</v>
      </c>
      <c r="I15" s="16">
        <f>H15/H22</f>
        <v>0.12072649572649573</v>
      </c>
      <c r="K15" s="10">
        <v>0.12016503352243424</v>
      </c>
      <c r="L15" s="1">
        <v>338</v>
      </c>
      <c r="M15" s="53">
        <f>L15/L22</f>
        <v>0.11338477021133847</v>
      </c>
      <c r="N15" s="1">
        <v>169</v>
      </c>
      <c r="O15" s="53">
        <f>N15/N22</f>
        <v>8.8528025144054473E-2</v>
      </c>
      <c r="P15" s="1">
        <v>5</v>
      </c>
      <c r="Q15" s="53">
        <f>P15/P22</f>
        <v>0.16129032258064516</v>
      </c>
      <c r="R15" s="6">
        <f t="shared" si="1"/>
        <v>512</v>
      </c>
      <c r="S15" s="54">
        <f>R15/R22</f>
        <v>0.10404389351757773</v>
      </c>
    </row>
    <row r="16" spans="1:19" x14ac:dyDescent="0.25">
      <c r="A16" s="10" t="s">
        <v>40</v>
      </c>
      <c r="B16" s="4">
        <f>(CBM!B16+EHS!B16+LAS!B16+PAA!B16+VCAA!B16)</f>
        <v>251</v>
      </c>
      <c r="C16" s="15">
        <f>B16/B22</f>
        <v>0.10856401384083045</v>
      </c>
      <c r="D16" s="4">
        <f>(CBM!D16+EHS!D16+LAS!D16+PAA!D16+VCAA!D16)</f>
        <v>72</v>
      </c>
      <c r="E16" s="15">
        <f>D16/D22</f>
        <v>5.2287581699346407E-2</v>
      </c>
      <c r="F16" s="4">
        <f>(CBM!F16+EHS!F16+LAS!F16+PAA!F16+VCAA!F16)</f>
        <v>4</v>
      </c>
      <c r="G16" s="15">
        <f>F16/F22</f>
        <v>7.2727272727272724E-2</v>
      </c>
      <c r="H16" s="6">
        <f t="shared" si="0"/>
        <v>327</v>
      </c>
      <c r="I16" s="16">
        <f>H16/H22</f>
        <v>8.7339743589743585E-2</v>
      </c>
      <c r="K16" s="10">
        <v>8.6900464156781848E-2</v>
      </c>
      <c r="L16" s="1">
        <v>131</v>
      </c>
      <c r="M16" s="53">
        <f>L16/L22</f>
        <v>4.3944984904394496E-2</v>
      </c>
      <c r="N16" s="1">
        <v>50</v>
      </c>
      <c r="O16" s="53">
        <f>N16/N22</f>
        <v>2.6191723415400735E-2</v>
      </c>
      <c r="P16" s="1">
        <v>0</v>
      </c>
      <c r="Q16" s="53">
        <f>P16/P22</f>
        <v>0</v>
      </c>
      <c r="R16" s="6">
        <f t="shared" si="1"/>
        <v>181</v>
      </c>
      <c r="S16" s="54">
        <f>R16/R22</f>
        <v>3.6781142044299941E-2</v>
      </c>
    </row>
    <row r="17" spans="1:19" x14ac:dyDescent="0.25">
      <c r="A17" s="10" t="s">
        <v>41</v>
      </c>
      <c r="B17" s="4">
        <f>(CBM!B17+EHS!B17+LAS!B17+PAA!B17+VCAA!B17)</f>
        <v>2</v>
      </c>
      <c r="C17" s="15">
        <f>B17/B22</f>
        <v>8.6505190311418688E-4</v>
      </c>
      <c r="D17" s="4">
        <f>(CBM!D17+EHS!D17+LAS!D17+PAA!D17+VCAA!D17)</f>
        <v>1</v>
      </c>
      <c r="E17" s="15">
        <f>D17/D22</f>
        <v>7.2621641249092229E-4</v>
      </c>
      <c r="F17" s="4">
        <f>(CBM!F17+EHS!F17+LAS!F17+PAA!F17+VCAA!F17)</f>
        <v>0</v>
      </c>
      <c r="G17" s="15">
        <f>F17/F22</f>
        <v>0</v>
      </c>
      <c r="H17" s="6">
        <f t="shared" si="0"/>
        <v>3</v>
      </c>
      <c r="I17" s="16">
        <f>H17/H22</f>
        <v>8.0128205128205125E-4</v>
      </c>
      <c r="K17" s="10">
        <v>7.7359463641052091E-4</v>
      </c>
      <c r="L17" s="1">
        <v>6</v>
      </c>
      <c r="M17" s="53">
        <f>L17/L22</f>
        <v>2.0127474002012745E-3</v>
      </c>
      <c r="N17" s="1">
        <v>2</v>
      </c>
      <c r="O17" s="53">
        <f>N17/N22</f>
        <v>1.0476689366160294E-3</v>
      </c>
      <c r="P17" s="1">
        <v>0</v>
      </c>
      <c r="Q17" s="53">
        <f>P17/P22</f>
        <v>0</v>
      </c>
      <c r="R17" s="6">
        <f t="shared" si="1"/>
        <v>8</v>
      </c>
      <c r="S17" s="54">
        <f>R17/R22</f>
        <v>1.625685836212152E-3</v>
      </c>
    </row>
    <row r="18" spans="1:19" x14ac:dyDescent="0.25">
      <c r="A18" s="10" t="s">
        <v>10</v>
      </c>
      <c r="B18" s="4">
        <f>(CBM!B18+EHS!B18+LAS!B18+PAA!B18+VCAA!B18)</f>
        <v>1485</v>
      </c>
      <c r="C18" s="15">
        <f>B18/B22</f>
        <v>0.64230103806228378</v>
      </c>
      <c r="D18" s="4">
        <f>(CBM!D18+EHS!D18+LAS!D18+PAA!D18+VCAA!D18)</f>
        <v>799</v>
      </c>
      <c r="E18" s="15">
        <f>D18/D22</f>
        <v>0.58024691358024694</v>
      </c>
      <c r="F18" s="4">
        <f>(CBM!F18+EHS!F18+LAS!F18+PAA!F18+VCAA!F18)</f>
        <v>33</v>
      </c>
      <c r="G18" s="15">
        <f>F18/F22</f>
        <v>0.6</v>
      </c>
      <c r="H18" s="6">
        <f t="shared" si="0"/>
        <v>2317</v>
      </c>
      <c r="I18" s="16">
        <f>H18/H22</f>
        <v>0.61885683760683763</v>
      </c>
      <c r="K18" s="10">
        <v>0.63512119649303767</v>
      </c>
      <c r="L18" s="6">
        <v>2178</v>
      </c>
      <c r="M18" s="53">
        <f>L18/L22</f>
        <v>0.73062730627306272</v>
      </c>
      <c r="N18" s="6">
        <v>1334</v>
      </c>
      <c r="O18" s="53">
        <f>N18/N22</f>
        <v>0.6987951807228916</v>
      </c>
      <c r="P18" s="1">
        <v>23</v>
      </c>
      <c r="Q18" s="53">
        <f>P18/P22</f>
        <v>0.74193548387096775</v>
      </c>
      <c r="R18" s="6">
        <f t="shared" si="1"/>
        <v>3535</v>
      </c>
      <c r="S18" s="54">
        <f>R18/R22</f>
        <v>0.71834992887624471</v>
      </c>
    </row>
    <row r="19" spans="1:19" x14ac:dyDescent="0.25">
      <c r="A19" s="10" t="s">
        <v>42</v>
      </c>
      <c r="B19" s="4">
        <f>(CBM!B19+EHS!B19+LAS!B19+PAA!B19+VCAA!B19)</f>
        <v>81</v>
      </c>
      <c r="C19" s="15">
        <f>B19/B22</f>
        <v>3.503460207612457E-2</v>
      </c>
      <c r="D19" s="4">
        <f>(CBM!D19+EHS!D19+LAS!D19+PAA!D19+VCAA!D19)</f>
        <v>37</v>
      </c>
      <c r="E19" s="15">
        <f>D19/D22</f>
        <v>2.6870007262164125E-2</v>
      </c>
      <c r="F19" s="4">
        <f>(CBM!F19+EHS!F19+LAS!F19+PAA!F19+VCAA!F19)</f>
        <v>2</v>
      </c>
      <c r="G19" s="15">
        <f>F19/F22</f>
        <v>3.6363636363636362E-2</v>
      </c>
      <c r="H19" s="6">
        <f t="shared" si="0"/>
        <v>120</v>
      </c>
      <c r="I19" s="16">
        <f>H19/H22</f>
        <v>3.2051282051282048E-2</v>
      </c>
      <c r="K19" s="10">
        <v>3.2490974729241874E-2</v>
      </c>
      <c r="L19" s="6">
        <v>61</v>
      </c>
      <c r="M19" s="53">
        <f>L19/L22</f>
        <v>2.0462931902046292E-2</v>
      </c>
      <c r="N19" s="6">
        <v>20</v>
      </c>
      <c r="O19" s="53">
        <f>N19/N22</f>
        <v>1.0476689366160294E-2</v>
      </c>
      <c r="P19" s="1">
        <v>0</v>
      </c>
      <c r="Q19" s="53">
        <f>P19/P22</f>
        <v>0</v>
      </c>
      <c r="R19" s="6">
        <f t="shared" si="1"/>
        <v>81</v>
      </c>
      <c r="S19" s="54">
        <f>R19/R22</f>
        <v>1.6460069091648041E-2</v>
      </c>
    </row>
    <row r="20" spans="1:19" x14ac:dyDescent="0.25">
      <c r="A20" s="10" t="s">
        <v>43</v>
      </c>
      <c r="B20" s="4">
        <f>(CBM!B20+EHS!B20+LAS!B20+PAA!B20+VCAA!B20)</f>
        <v>66</v>
      </c>
      <c r="C20" s="15">
        <f>B20/B22</f>
        <v>2.8546712802768166E-2</v>
      </c>
      <c r="D20" s="4">
        <f>(CBM!D20+EHS!D20+LAS!D20+PAA!D20+VCAA!D20)</f>
        <v>231</v>
      </c>
      <c r="E20" s="15">
        <f>D20/D22</f>
        <v>0.16775599128540306</v>
      </c>
      <c r="F20" s="4">
        <f>(CBM!F20+EHS!F20+LAS!F20+PAA!F20+VCAA!F20)</f>
        <v>4</v>
      </c>
      <c r="G20" s="15">
        <f>F20/F22</f>
        <v>7.2727272727272724E-2</v>
      </c>
      <c r="H20" s="6">
        <f t="shared" si="0"/>
        <v>301</v>
      </c>
      <c r="I20" s="16">
        <f>H20/H22</f>
        <v>8.0395299145299151E-2</v>
      </c>
      <c r="K20" s="10">
        <v>6.4208354822073238E-2</v>
      </c>
      <c r="L20" s="1">
        <v>43</v>
      </c>
      <c r="M20" s="53">
        <f>L20/L22</f>
        <v>1.4424689701442469E-2</v>
      </c>
      <c r="N20" s="1">
        <v>192</v>
      </c>
      <c r="O20" s="53">
        <f>N20/N22</f>
        <v>0.10057621791513882</v>
      </c>
      <c r="P20" s="1">
        <v>3</v>
      </c>
      <c r="Q20" s="53">
        <f>P20/P22</f>
        <v>9.6774193548387094E-2</v>
      </c>
      <c r="R20" s="6">
        <f t="shared" si="1"/>
        <v>238</v>
      </c>
      <c r="S20" s="54">
        <f>R20/R22</f>
        <v>4.8364153627311522E-2</v>
      </c>
    </row>
    <row r="21" spans="1:19" x14ac:dyDescent="0.25">
      <c r="A21" s="21" t="s">
        <v>44</v>
      </c>
      <c r="B21" s="4">
        <f>(CBM!B21+EHS!B21+LAS!B21+PAA!B21+VCAA!B21)</f>
        <v>39</v>
      </c>
      <c r="C21" s="15">
        <f>B21/B22</f>
        <v>1.6868512110726645E-2</v>
      </c>
      <c r="D21" s="4">
        <f>(CBM!D21+EHS!D21+LAS!D21+PAA!D21+VCAA!D21)</f>
        <v>16</v>
      </c>
      <c r="E21" s="15">
        <f>D21/D22</f>
        <v>1.1619462599854757E-2</v>
      </c>
      <c r="F21" s="4">
        <f>(CBM!F21+EHS!F21+LAS!F21+PAA!F21+VCAA!F21)</f>
        <v>0</v>
      </c>
      <c r="G21" s="15">
        <f>F21/F22</f>
        <v>0</v>
      </c>
      <c r="H21" s="7">
        <f t="shared" si="0"/>
        <v>55</v>
      </c>
      <c r="I21" s="18">
        <f>H21/H22</f>
        <v>1.469017094017094E-2</v>
      </c>
      <c r="K21" s="21">
        <v>1.4182568334192883E-2</v>
      </c>
      <c r="L21" s="8">
        <v>133</v>
      </c>
      <c r="M21" s="53">
        <f>L21/L22</f>
        <v>4.4615900704461593E-2</v>
      </c>
      <c r="N21" s="8">
        <v>62</v>
      </c>
      <c r="O21" s="53">
        <f>N21/N22</f>
        <v>3.2477737035096911E-2</v>
      </c>
      <c r="P21" s="8">
        <v>0</v>
      </c>
      <c r="Q21" s="53">
        <f>P21/P22</f>
        <v>0</v>
      </c>
      <c r="R21" s="7">
        <f t="shared" si="1"/>
        <v>195</v>
      </c>
      <c r="S21" s="56">
        <f>R21/R22</f>
        <v>3.9626092257671205E-2</v>
      </c>
    </row>
    <row r="22" spans="1:19" x14ac:dyDescent="0.25">
      <c r="A22" s="11" t="s">
        <v>7</v>
      </c>
      <c r="B22" s="7">
        <f>SUM(B13:B21)</f>
        <v>2312</v>
      </c>
      <c r="C22" s="17">
        <f>SUM(C13:C21)</f>
        <v>1.0000000000000002</v>
      </c>
      <c r="D22" s="7">
        <f>SUM(D13:D21)</f>
        <v>1377</v>
      </c>
      <c r="E22" s="17">
        <f>SUM(E13:E21)</f>
        <v>1</v>
      </c>
      <c r="F22" s="8">
        <f>SUM(F13:F21)</f>
        <v>55</v>
      </c>
      <c r="G22" s="17">
        <f>SUM(G13:G20)</f>
        <v>1</v>
      </c>
      <c r="H22" s="7">
        <f>SUM(H13:H21)</f>
        <v>3744</v>
      </c>
      <c r="I22" s="18">
        <f>SUM(I13:I21)</f>
        <v>1</v>
      </c>
      <c r="K22" s="11">
        <v>1</v>
      </c>
      <c r="L22" s="7">
        <f>SUM(L13:L21)</f>
        <v>2981</v>
      </c>
      <c r="M22" s="55">
        <f>SUM(M13:M20)</f>
        <v>0.95538409929553847</v>
      </c>
      <c r="N22" s="7">
        <f>SUM(N13:N21)</f>
        <v>1909</v>
      </c>
      <c r="O22" s="55">
        <f>SUM(O13:O21)</f>
        <v>1</v>
      </c>
      <c r="P22" s="8">
        <f>SUM(P13:P21)</f>
        <v>31</v>
      </c>
      <c r="Q22" s="55">
        <f>SUM(Q13:Q20)</f>
        <v>1</v>
      </c>
      <c r="R22" s="7">
        <f>SUM(R13:R21)</f>
        <v>4921</v>
      </c>
      <c r="S22" s="56">
        <f>SUM(S13:S21)</f>
        <v>1</v>
      </c>
    </row>
    <row r="23" spans="1:19" x14ac:dyDescent="0.25">
      <c r="A23" s="28" t="s">
        <v>11</v>
      </c>
      <c r="B23" s="35"/>
      <c r="C23" s="35"/>
      <c r="D23" s="35"/>
      <c r="E23" s="35"/>
      <c r="F23" s="35"/>
      <c r="G23" s="35"/>
      <c r="H23" s="35"/>
      <c r="I23" s="36"/>
      <c r="K23" s="28"/>
      <c r="L23" s="35"/>
      <c r="M23" s="35"/>
      <c r="N23" s="35"/>
      <c r="O23" s="35"/>
      <c r="P23" s="35"/>
      <c r="Q23" s="35"/>
      <c r="R23" s="35"/>
      <c r="S23" s="36"/>
    </row>
    <row r="24" spans="1:19" x14ac:dyDescent="0.25">
      <c r="A24" s="39" t="s">
        <v>12</v>
      </c>
      <c r="B24" s="4">
        <f>(CBM!B24+EHS!B24+LAS!B24+PAA!B24+VCAA!B24)</f>
        <v>8</v>
      </c>
      <c r="C24" s="13">
        <f t="shared" ref="C24:C33" si="2">B24/$B$34</f>
        <v>3.4602076124567475E-3</v>
      </c>
      <c r="D24" s="4">
        <f>(CBM!D24+EHS!D24+LAS!D24+PAA!D24+VCAA!D24)</f>
        <v>0</v>
      </c>
      <c r="E24" s="13">
        <f>D24/D34</f>
        <v>0</v>
      </c>
      <c r="F24" s="4">
        <f>(CBM!F24+EHS!F24+LAS!F24+PAA!F24+VCAA!F24)</f>
        <v>0</v>
      </c>
      <c r="G24" s="13">
        <f>F24/F34</f>
        <v>0</v>
      </c>
      <c r="H24" s="4">
        <f t="shared" ref="H24:H34" si="3">B24+D24+F24</f>
        <v>8</v>
      </c>
      <c r="I24" s="14">
        <f>H24/H34</f>
        <v>2.136752136752137E-3</v>
      </c>
      <c r="K24" s="39">
        <v>2.8365136668385767E-3</v>
      </c>
      <c r="L24" s="5">
        <v>2</v>
      </c>
      <c r="M24" s="51">
        <f t="shared" ref="M24:M34" si="4">L24/$L$34</f>
        <v>6.7091580006709158E-4</v>
      </c>
      <c r="N24" s="5">
        <v>0</v>
      </c>
      <c r="O24" s="51">
        <f>N24/N34</f>
        <v>0</v>
      </c>
      <c r="P24" s="5">
        <v>0</v>
      </c>
      <c r="Q24" s="51">
        <f>P24/P34</f>
        <v>0</v>
      </c>
      <c r="R24" s="4">
        <f t="shared" ref="R24:R34" si="5">L24+N24+P24</f>
        <v>2</v>
      </c>
      <c r="S24" s="52">
        <f>R24/R34</f>
        <v>4.06421459053038E-4</v>
      </c>
    </row>
    <row r="25" spans="1:19" x14ac:dyDescent="0.25">
      <c r="A25" s="10" t="s">
        <v>13</v>
      </c>
      <c r="B25" s="4">
        <f>(CBM!B25+EHS!B25+LAS!B25+PAA!B25+VCAA!B25)</f>
        <v>350</v>
      </c>
      <c r="C25" s="13">
        <f t="shared" si="2"/>
        <v>0.15138408304498269</v>
      </c>
      <c r="D25" s="4">
        <f>(CBM!D25+EHS!D25+LAS!D25+PAA!D25+VCAA!D25)</f>
        <v>0</v>
      </c>
      <c r="E25" s="15">
        <f>D25/D34</f>
        <v>0</v>
      </c>
      <c r="F25" s="4">
        <f>(CBM!F25+EHS!F25+LAS!F25+PAA!F25+VCAA!F25)</f>
        <v>0</v>
      </c>
      <c r="G25" s="15">
        <f>F25/F34</f>
        <v>0</v>
      </c>
      <c r="H25" s="6">
        <f t="shared" si="3"/>
        <v>350</v>
      </c>
      <c r="I25" s="16">
        <f>H25/H34</f>
        <v>9.3482905982905984E-2</v>
      </c>
      <c r="K25" s="10">
        <v>0.10907684373388345</v>
      </c>
      <c r="L25" s="1">
        <v>370</v>
      </c>
      <c r="M25" s="51">
        <f t="shared" si="4"/>
        <v>0.12411942301241194</v>
      </c>
      <c r="N25" s="1">
        <v>0</v>
      </c>
      <c r="O25" s="53">
        <f>N25/N34</f>
        <v>0</v>
      </c>
      <c r="P25" s="1">
        <v>0</v>
      </c>
      <c r="Q25" s="53">
        <f>P25/P34</f>
        <v>0</v>
      </c>
      <c r="R25" s="6">
        <f t="shared" si="5"/>
        <v>370</v>
      </c>
      <c r="S25" s="54">
        <f>R25/R34</f>
        <v>7.5187969924812026E-2</v>
      </c>
    </row>
    <row r="26" spans="1:19" x14ac:dyDescent="0.25">
      <c r="A26" s="10" t="s">
        <v>14</v>
      </c>
      <c r="B26" s="4">
        <f>(CBM!B26+EHS!B26+LAS!B26+PAA!B26+VCAA!B26)</f>
        <v>666</v>
      </c>
      <c r="C26" s="13">
        <f t="shared" si="2"/>
        <v>0.28806228373702419</v>
      </c>
      <c r="D26" s="4">
        <f>(CBM!D26+EHS!D26+LAS!D26+PAA!D26+VCAA!D26)</f>
        <v>10</v>
      </c>
      <c r="E26" s="15">
        <f>D26/D34</f>
        <v>7.2621641249092234E-3</v>
      </c>
      <c r="F26" s="4">
        <f>(CBM!F26+EHS!F26+LAS!F26+PAA!F26+VCAA!F26)</f>
        <v>0</v>
      </c>
      <c r="G26" s="15">
        <f>F26/F34</f>
        <v>0</v>
      </c>
      <c r="H26" s="4">
        <f t="shared" si="3"/>
        <v>676</v>
      </c>
      <c r="I26" s="16">
        <f>H26/H34</f>
        <v>0.18055555555555555</v>
      </c>
      <c r="K26" s="10">
        <v>0.17276946879834967</v>
      </c>
      <c r="L26" s="1">
        <v>646</v>
      </c>
      <c r="M26" s="51">
        <f t="shared" si="4"/>
        <v>0.21670580342167059</v>
      </c>
      <c r="N26" s="1">
        <v>23</v>
      </c>
      <c r="O26" s="53">
        <f>N26/N34</f>
        <v>1.2048192771084338E-2</v>
      </c>
      <c r="P26" s="1">
        <v>0</v>
      </c>
      <c r="Q26" s="53">
        <f>P26/P34</f>
        <v>0</v>
      </c>
      <c r="R26" s="4">
        <f t="shared" si="5"/>
        <v>669</v>
      </c>
      <c r="S26" s="54">
        <f>R26/R34</f>
        <v>0.13594797805324121</v>
      </c>
    </row>
    <row r="27" spans="1:19" x14ac:dyDescent="0.25">
      <c r="A27" s="10" t="s">
        <v>15</v>
      </c>
      <c r="B27" s="4">
        <f>(CBM!B27+EHS!B27+LAS!B27+PAA!B27+VCAA!B27)</f>
        <v>493</v>
      </c>
      <c r="C27" s="13">
        <f t="shared" si="2"/>
        <v>0.21323529411764705</v>
      </c>
      <c r="D27" s="4">
        <f>(CBM!D27+EHS!D27+LAS!D27+PAA!D27+VCAA!D27)</f>
        <v>270</v>
      </c>
      <c r="E27" s="15">
        <f>D27/D34</f>
        <v>0.19607843137254902</v>
      </c>
      <c r="F27" s="4">
        <f>(CBM!F27+EHS!F27+LAS!F27+PAA!F27+VCAA!F27)</f>
        <v>0</v>
      </c>
      <c r="G27" s="15">
        <f>F27/F34</f>
        <v>0</v>
      </c>
      <c r="H27" s="4">
        <f t="shared" si="3"/>
        <v>763</v>
      </c>
      <c r="I27" s="16">
        <f>H27/H34</f>
        <v>0.20379273504273504</v>
      </c>
      <c r="K27" s="10">
        <v>0.20190820010314595</v>
      </c>
      <c r="L27" s="1">
        <v>642</v>
      </c>
      <c r="M27" s="51">
        <f t="shared" si="4"/>
        <v>0.21536397182153641</v>
      </c>
      <c r="N27" s="1">
        <v>412</v>
      </c>
      <c r="O27" s="53">
        <f>N27/N34</f>
        <v>0.21581980094290204</v>
      </c>
      <c r="P27" s="1">
        <v>0</v>
      </c>
      <c r="Q27" s="53">
        <f>P27/P34</f>
        <v>0</v>
      </c>
      <c r="R27" s="4">
        <f t="shared" si="5"/>
        <v>1054</v>
      </c>
      <c r="S27" s="54">
        <f>R27/R34</f>
        <v>0.21418410892095102</v>
      </c>
    </row>
    <row r="28" spans="1:19" x14ac:dyDescent="0.25">
      <c r="A28" s="10" t="s">
        <v>16</v>
      </c>
      <c r="B28" s="4">
        <f>(CBM!B28+EHS!B28+LAS!B28+PAA!B28+VCAA!B28)</f>
        <v>278</v>
      </c>
      <c r="C28" s="13">
        <f t="shared" si="2"/>
        <v>0.12024221453287197</v>
      </c>
      <c r="D28" s="4">
        <f>(CBM!D28+EHS!D28+LAS!D28+PAA!D28+VCAA!D28)</f>
        <v>381</v>
      </c>
      <c r="E28" s="15">
        <f>D28/D34</f>
        <v>0.27668845315904139</v>
      </c>
      <c r="F28" s="4">
        <f>(CBM!F28+EHS!F28+LAS!F28+PAA!F28+VCAA!F28)</f>
        <v>2</v>
      </c>
      <c r="G28" s="15">
        <f>F28/F34</f>
        <v>3.6363636363636362E-2</v>
      </c>
      <c r="H28" s="4">
        <f t="shared" si="3"/>
        <v>661</v>
      </c>
      <c r="I28" s="16">
        <f>H28/H34</f>
        <v>0.17654914529914531</v>
      </c>
      <c r="K28" s="10">
        <v>0.17199587416193915</v>
      </c>
      <c r="L28" s="1">
        <v>481</v>
      </c>
      <c r="M28" s="51">
        <f t="shared" si="4"/>
        <v>0.16135524991613553</v>
      </c>
      <c r="N28" s="1">
        <v>481</v>
      </c>
      <c r="O28" s="53">
        <f>N28/N34</f>
        <v>0.25196437925615506</v>
      </c>
      <c r="P28" s="1">
        <v>3</v>
      </c>
      <c r="Q28" s="53">
        <f>P28/P34</f>
        <v>9.6774193548387094E-2</v>
      </c>
      <c r="R28" s="4">
        <f t="shared" si="5"/>
        <v>965</v>
      </c>
      <c r="S28" s="54">
        <f>R28/R34</f>
        <v>0.19609835399309083</v>
      </c>
    </row>
    <row r="29" spans="1:19" x14ac:dyDescent="0.25">
      <c r="A29" s="10" t="s">
        <v>17</v>
      </c>
      <c r="B29" s="4">
        <f>(CBM!B29+EHS!B29+LAS!B29+PAA!B29+VCAA!B29)</f>
        <v>207</v>
      </c>
      <c r="C29" s="13">
        <f t="shared" si="2"/>
        <v>8.9532871972318337E-2</v>
      </c>
      <c r="D29" s="4">
        <f>(CBM!D29+EHS!D29+LAS!D29+PAA!D29+VCAA!D29)</f>
        <v>213</v>
      </c>
      <c r="E29" s="15">
        <f>D29/D34</f>
        <v>0.15468409586056645</v>
      </c>
      <c r="F29" s="4">
        <f>(CBM!F29+EHS!F29+LAS!F29+PAA!F29+VCAA!F29)</f>
        <v>7</v>
      </c>
      <c r="G29" s="15">
        <f>F29/F34</f>
        <v>0.12727272727272726</v>
      </c>
      <c r="H29" s="4">
        <f t="shared" si="3"/>
        <v>427</v>
      </c>
      <c r="I29" s="16">
        <f>H29/H34</f>
        <v>0.1140491452991453</v>
      </c>
      <c r="K29" s="10">
        <v>0.11346054667354306</v>
      </c>
      <c r="L29" s="1">
        <v>300</v>
      </c>
      <c r="M29" s="51">
        <f t="shared" si="4"/>
        <v>0.10063737001006373</v>
      </c>
      <c r="N29" s="1">
        <v>345</v>
      </c>
      <c r="O29" s="53">
        <f>N29/N34</f>
        <v>0.18072289156626506</v>
      </c>
      <c r="P29" s="1">
        <v>7</v>
      </c>
      <c r="Q29" s="53">
        <f>P29/P34</f>
        <v>0.22580645161290322</v>
      </c>
      <c r="R29" s="4">
        <f t="shared" si="5"/>
        <v>652</v>
      </c>
      <c r="S29" s="54">
        <f>R29/R34</f>
        <v>0.1324933956512904</v>
      </c>
    </row>
    <row r="30" spans="1:19" x14ac:dyDescent="0.25">
      <c r="A30" s="10" t="s">
        <v>18</v>
      </c>
      <c r="B30" s="4">
        <f>(CBM!B30+EHS!B30+LAS!B30+PAA!B30+VCAA!B30)</f>
        <v>142</v>
      </c>
      <c r="C30" s="13">
        <f t="shared" si="2"/>
        <v>6.1418685121107264E-2</v>
      </c>
      <c r="D30" s="4">
        <f>(CBM!D30+EHS!D30+LAS!D30+PAA!D30+VCAA!D30)</f>
        <v>184</v>
      </c>
      <c r="E30" s="15">
        <f>D30/D34</f>
        <v>0.13362381989832969</v>
      </c>
      <c r="F30" s="4">
        <f>(CBM!F30+EHS!F30+LAS!F30+PAA!F30+VCAA!F30)</f>
        <v>11</v>
      </c>
      <c r="G30" s="15">
        <f>F30/F34</f>
        <v>0.2</v>
      </c>
      <c r="H30" s="4">
        <f t="shared" si="3"/>
        <v>337</v>
      </c>
      <c r="I30" s="16">
        <f>H30/H34</f>
        <v>9.001068376068376E-2</v>
      </c>
      <c r="K30" s="10">
        <v>8.3806085611139766E-2</v>
      </c>
      <c r="L30" s="1">
        <v>185</v>
      </c>
      <c r="M30" s="51">
        <f t="shared" si="4"/>
        <v>6.205971150620597E-2</v>
      </c>
      <c r="N30" s="1">
        <v>220</v>
      </c>
      <c r="O30" s="53">
        <f>N30/N34</f>
        <v>0.11524358302776323</v>
      </c>
      <c r="P30" s="1">
        <v>5</v>
      </c>
      <c r="Q30" s="53">
        <f>P30/P34</f>
        <v>0.16129032258064516</v>
      </c>
      <c r="R30" s="4">
        <f t="shared" si="5"/>
        <v>410</v>
      </c>
      <c r="S30" s="54">
        <f>R30/R34</f>
        <v>8.3316399105872796E-2</v>
      </c>
    </row>
    <row r="31" spans="1:19" x14ac:dyDescent="0.25">
      <c r="A31" s="10" t="s">
        <v>19</v>
      </c>
      <c r="B31" s="4">
        <f>(CBM!B31+EHS!B31+LAS!B31+PAA!B31+VCAA!B31)</f>
        <v>120</v>
      </c>
      <c r="C31" s="13">
        <f t="shared" si="2"/>
        <v>5.1903114186851208E-2</v>
      </c>
      <c r="D31" s="4">
        <f>(CBM!D31+EHS!D31+LAS!D31+PAA!D31+VCAA!D31)</f>
        <v>213</v>
      </c>
      <c r="E31" s="15">
        <f>D31/D34</f>
        <v>0.15468409586056645</v>
      </c>
      <c r="F31" s="4">
        <f>(CBM!F31+EHS!F31+LAS!F31+PAA!F31+VCAA!F31)</f>
        <v>17</v>
      </c>
      <c r="G31" s="15">
        <f>F31/F34</f>
        <v>0.30909090909090908</v>
      </c>
      <c r="H31" s="4">
        <f t="shared" si="3"/>
        <v>350</v>
      </c>
      <c r="I31" s="16">
        <f>H31/H34</f>
        <v>9.3482905982905984E-2</v>
      </c>
      <c r="K31" s="10">
        <v>9.0768437338834454E-2</v>
      </c>
      <c r="L31" s="1">
        <v>247</v>
      </c>
      <c r="M31" s="51">
        <f t="shared" si="4"/>
        <v>8.2858101308285817E-2</v>
      </c>
      <c r="N31" s="1">
        <v>274</v>
      </c>
      <c r="O31" s="53">
        <f>N31/N34</f>
        <v>0.14353064431639601</v>
      </c>
      <c r="P31" s="1">
        <v>11</v>
      </c>
      <c r="Q31" s="53">
        <f>P31/P34</f>
        <v>0.35483870967741937</v>
      </c>
      <c r="R31" s="4">
        <f t="shared" si="5"/>
        <v>532</v>
      </c>
      <c r="S31" s="54">
        <f>R31/R34</f>
        <v>0.10810810810810811</v>
      </c>
    </row>
    <row r="32" spans="1:19" x14ac:dyDescent="0.25">
      <c r="A32" s="10" t="s">
        <v>20</v>
      </c>
      <c r="B32" s="4">
        <f>(CBM!B32+EHS!B32+LAS!B32+PAA!B32+VCAA!B32)</f>
        <v>45</v>
      </c>
      <c r="C32" s="13">
        <f t="shared" si="2"/>
        <v>1.9463667820069204E-2</v>
      </c>
      <c r="D32" s="4">
        <f>(CBM!D32+EHS!D32+LAS!D32+PAA!D32+VCAA!D32)</f>
        <v>96</v>
      </c>
      <c r="E32" s="15">
        <f>D32/D34</f>
        <v>6.9716775599128547E-2</v>
      </c>
      <c r="F32" s="4">
        <f>(CBM!F32+EHS!F32+LAS!F32+PAA!F32+VCAA!F32)</f>
        <v>17</v>
      </c>
      <c r="G32" s="15">
        <f>F32/F34</f>
        <v>0.30909090909090908</v>
      </c>
      <c r="H32" s="4">
        <f t="shared" si="3"/>
        <v>158</v>
      </c>
      <c r="I32" s="16">
        <f>H32/H34</f>
        <v>4.2200854700854704E-2</v>
      </c>
      <c r="K32" s="10">
        <v>4.8478597215059309E-2</v>
      </c>
      <c r="L32" s="1">
        <v>104</v>
      </c>
      <c r="M32" s="51">
        <f t="shared" si="4"/>
        <v>3.488762160348876E-2</v>
      </c>
      <c r="N32" s="1">
        <v>145</v>
      </c>
      <c r="O32" s="53">
        <f>N32/N34</f>
        <v>7.595599790466212E-2</v>
      </c>
      <c r="P32" s="1">
        <v>5</v>
      </c>
      <c r="Q32" s="53">
        <f>P32/P34</f>
        <v>0.16129032258064516</v>
      </c>
      <c r="R32" s="4">
        <f t="shared" si="5"/>
        <v>254</v>
      </c>
      <c r="S32" s="54">
        <f>R32/R34</f>
        <v>5.1615525299735829E-2</v>
      </c>
    </row>
    <row r="33" spans="1:19" x14ac:dyDescent="0.25">
      <c r="A33" s="10" t="s">
        <v>21</v>
      </c>
      <c r="B33" s="4">
        <f>(CBM!B33+EHS!B33+LAS!B33+PAA!B33+VCAA!B33)</f>
        <v>3</v>
      </c>
      <c r="C33" s="13">
        <f t="shared" si="2"/>
        <v>1.2975778546712802E-3</v>
      </c>
      <c r="D33" s="4">
        <f>(CBM!D33+EHS!D33+LAS!D33+PAA!D33+VCAA!D33)</f>
        <v>10</v>
      </c>
      <c r="E33" s="15">
        <f>D33/D34</f>
        <v>7.2621641249092234E-3</v>
      </c>
      <c r="F33" s="4">
        <f>(CBM!F33+EHS!F33+LAS!F33+PAA!F33+VCAA!F33)</f>
        <v>1</v>
      </c>
      <c r="G33" s="15">
        <f>F33/F34</f>
        <v>1.8181818181818181E-2</v>
      </c>
      <c r="H33" s="4">
        <f t="shared" si="3"/>
        <v>14</v>
      </c>
      <c r="I33" s="16">
        <f>H33/H34</f>
        <v>3.7393162393162395E-3</v>
      </c>
      <c r="K33" s="10">
        <v>4.899432697266632E-3</v>
      </c>
      <c r="L33" s="1">
        <v>4</v>
      </c>
      <c r="M33" s="51">
        <f t="shared" si="4"/>
        <v>1.3418316001341832E-3</v>
      </c>
      <c r="N33" s="1">
        <v>9</v>
      </c>
      <c r="O33" s="53">
        <f>N33/N34</f>
        <v>4.7145102147721323E-3</v>
      </c>
      <c r="P33" s="1">
        <v>0</v>
      </c>
      <c r="Q33" s="53">
        <f>P33/P34</f>
        <v>0</v>
      </c>
      <c r="R33" s="4">
        <f t="shared" si="5"/>
        <v>13</v>
      </c>
      <c r="S33" s="54">
        <f>R33/R34</f>
        <v>2.641739483844747E-3</v>
      </c>
    </row>
    <row r="34" spans="1:19" x14ac:dyDescent="0.25">
      <c r="A34" s="11" t="s">
        <v>7</v>
      </c>
      <c r="B34" s="7">
        <f t="shared" ref="B34:G34" si="6">SUM(B24:B33)</f>
        <v>2312</v>
      </c>
      <c r="C34" s="17">
        <f t="shared" si="6"/>
        <v>1</v>
      </c>
      <c r="D34" s="7">
        <f t="shared" si="6"/>
        <v>1377</v>
      </c>
      <c r="E34" s="17">
        <f t="shared" si="6"/>
        <v>1</v>
      </c>
      <c r="F34" s="7">
        <f t="shared" si="6"/>
        <v>55</v>
      </c>
      <c r="G34" s="17">
        <f t="shared" si="6"/>
        <v>1</v>
      </c>
      <c r="H34" s="4">
        <f t="shared" si="3"/>
        <v>3744</v>
      </c>
      <c r="I34" s="18">
        <f>SUM(I24:I33)</f>
        <v>1</v>
      </c>
      <c r="J34" s="3"/>
      <c r="K34" s="11">
        <v>1</v>
      </c>
      <c r="L34" s="7">
        <f t="shared" ref="L34:Q34" si="7">SUM(L24:L33)</f>
        <v>2981</v>
      </c>
      <c r="M34" s="51">
        <f t="shared" si="4"/>
        <v>1</v>
      </c>
      <c r="N34" s="7">
        <f t="shared" si="7"/>
        <v>1909</v>
      </c>
      <c r="O34" s="57">
        <f t="shared" si="7"/>
        <v>1.0000000000000002</v>
      </c>
      <c r="P34" s="7">
        <f t="shared" si="7"/>
        <v>31</v>
      </c>
      <c r="Q34" s="55">
        <f t="shared" si="7"/>
        <v>1</v>
      </c>
      <c r="R34" s="4">
        <f t="shared" si="5"/>
        <v>4921</v>
      </c>
      <c r="S34" s="56">
        <f>SUM(S24:S33)</f>
        <v>0.99999999999999989</v>
      </c>
    </row>
    <row r="35" spans="1:19" x14ac:dyDescent="0.25">
      <c r="A35" s="28" t="s">
        <v>22</v>
      </c>
      <c r="B35" s="29"/>
      <c r="C35" s="29"/>
      <c r="D35" s="29"/>
      <c r="E35" s="29"/>
      <c r="F35" s="30"/>
      <c r="G35" s="29"/>
      <c r="H35" s="29"/>
      <c r="I35" s="31"/>
      <c r="K35" s="28"/>
      <c r="L35" s="29"/>
      <c r="M35" s="29"/>
      <c r="N35" s="29"/>
      <c r="O35" s="29"/>
      <c r="P35" s="30"/>
      <c r="Q35" s="29"/>
      <c r="R35" s="29"/>
      <c r="S35" s="31"/>
    </row>
    <row r="36" spans="1:19" x14ac:dyDescent="0.25">
      <c r="A36" s="9" t="s">
        <v>23</v>
      </c>
      <c r="B36" s="117">
        <v>25.89</v>
      </c>
      <c r="C36" s="118"/>
      <c r="D36" s="117">
        <v>33.44</v>
      </c>
      <c r="E36" s="118"/>
      <c r="F36" s="117">
        <v>45.31</v>
      </c>
      <c r="G36" s="118"/>
      <c r="H36" s="117">
        <v>28.95</v>
      </c>
      <c r="I36" s="119"/>
      <c r="K36" s="9"/>
      <c r="L36" s="117">
        <v>27.59</v>
      </c>
      <c r="M36" s="118"/>
      <c r="N36" s="117">
        <v>33.31</v>
      </c>
      <c r="O36" s="118"/>
      <c r="P36" s="117">
        <v>39.74</v>
      </c>
      <c r="Q36" s="118"/>
      <c r="R36" s="117">
        <v>29.88</v>
      </c>
      <c r="S36" s="119"/>
    </row>
    <row r="37" spans="1:19" x14ac:dyDescent="0.25">
      <c r="A37" s="12" t="s">
        <v>24</v>
      </c>
      <c r="B37" s="110">
        <v>8.1199999999999992</v>
      </c>
      <c r="C37" s="111"/>
      <c r="D37" s="110">
        <v>9.82</v>
      </c>
      <c r="E37" s="111"/>
      <c r="F37" s="110">
        <v>10.4</v>
      </c>
      <c r="G37" s="111"/>
      <c r="H37" s="110">
        <v>9.74</v>
      </c>
      <c r="I37" s="112"/>
      <c r="K37" s="12"/>
      <c r="L37" s="110">
        <v>9.1300000000000008</v>
      </c>
      <c r="M37" s="111"/>
      <c r="N37" s="110">
        <v>9.81</v>
      </c>
      <c r="O37" s="111"/>
      <c r="P37" s="110">
        <v>8.09</v>
      </c>
      <c r="Q37" s="111"/>
      <c r="R37" s="110">
        <v>9.83</v>
      </c>
      <c r="S37" s="112"/>
    </row>
    <row r="38" spans="1:19" x14ac:dyDescent="0.25">
      <c r="A38" s="28" t="s">
        <v>61</v>
      </c>
      <c r="B38" s="29"/>
      <c r="C38" s="29"/>
      <c r="D38" s="29"/>
      <c r="E38" s="29"/>
      <c r="F38" s="30"/>
      <c r="G38" s="29"/>
      <c r="H38" s="29"/>
      <c r="I38" s="31"/>
      <c r="K38" s="28"/>
      <c r="L38" s="29"/>
      <c r="M38" s="29"/>
      <c r="N38" s="29"/>
      <c r="O38" s="29"/>
      <c r="P38" s="30"/>
      <c r="Q38" s="29"/>
      <c r="R38" s="29"/>
      <c r="S38" s="31"/>
    </row>
    <row r="39" spans="1:19" x14ac:dyDescent="0.25">
      <c r="A39" s="10" t="s">
        <v>32</v>
      </c>
      <c r="B39" s="4">
        <f>(CBM!B39+EHS!B39+LAS!B39+PAA!B39+VCAA!B39)</f>
        <v>2005</v>
      </c>
      <c r="C39" s="15">
        <f>B39/B42</f>
        <v>0.86721453287197237</v>
      </c>
      <c r="D39" s="4">
        <f>(CBM!D39+EHS!D39+LAS!D39+PAA!D39+VCAA!D39)</f>
        <v>833</v>
      </c>
      <c r="E39" s="15">
        <f>D39/D42</f>
        <v>0.60493827160493829</v>
      </c>
      <c r="F39" s="4">
        <f>(CBM!F39+EHS!F39+LAS!F39+PAA!F39+VCAA!F39)</f>
        <v>48</v>
      </c>
      <c r="G39" s="15">
        <f>F39/F42</f>
        <v>0.87272727272727268</v>
      </c>
      <c r="H39" s="6">
        <f>B39+D39+F39</f>
        <v>2886</v>
      </c>
      <c r="I39" s="16">
        <f>H39/H42</f>
        <v>0.77083333333333337</v>
      </c>
      <c r="K39" s="10">
        <v>0.77875193398659104</v>
      </c>
      <c r="L39" s="6">
        <v>2634</v>
      </c>
      <c r="M39" s="53">
        <f>L39/L42</f>
        <v>0.88359610868835958</v>
      </c>
      <c r="N39" s="6">
        <v>1396</v>
      </c>
      <c r="O39" s="53">
        <f>N39/N42</f>
        <v>0.73127291775798853</v>
      </c>
      <c r="P39" s="1">
        <v>28</v>
      </c>
      <c r="Q39" s="53">
        <f>P39/P42</f>
        <v>0.90322580645161288</v>
      </c>
      <c r="R39" s="6">
        <f>L39+N39+P39</f>
        <v>4058</v>
      </c>
      <c r="S39" s="54">
        <f>R39/R42</f>
        <v>0.82462914041861413</v>
      </c>
    </row>
    <row r="40" spans="1:19" x14ac:dyDescent="0.25">
      <c r="A40" s="10" t="s">
        <v>33</v>
      </c>
      <c r="B40" s="4">
        <f>(CBM!B40+EHS!B40+LAS!B40+PAA!B40+VCAA!B40)</f>
        <v>66</v>
      </c>
      <c r="C40" s="15">
        <f>B40/B42</f>
        <v>2.8546712802768166E-2</v>
      </c>
      <c r="D40" s="4">
        <f>(CBM!D40+EHS!D40+LAS!D40+PAA!D40+VCAA!D40)</f>
        <v>231</v>
      </c>
      <c r="E40" s="15">
        <f>D40/D42</f>
        <v>0.16775599128540306</v>
      </c>
      <c r="F40" s="4">
        <f>(CBM!F40+EHS!F40+LAS!F40+PAA!F40+VCAA!F40)</f>
        <v>4</v>
      </c>
      <c r="G40" s="15">
        <f>F40/F42</f>
        <v>7.2727272727272724E-2</v>
      </c>
      <c r="H40" s="6">
        <f>B40+D40+F40</f>
        <v>301</v>
      </c>
      <c r="I40" s="16">
        <f>H40/H42</f>
        <v>8.0395299145299151E-2</v>
      </c>
      <c r="K40" s="10">
        <v>6.4208354822073238E-2</v>
      </c>
      <c r="L40" s="6">
        <v>41</v>
      </c>
      <c r="M40" s="53">
        <f>L40/L42</f>
        <v>1.3753773901375378E-2</v>
      </c>
      <c r="N40" s="6">
        <v>182</v>
      </c>
      <c r="O40" s="53">
        <f>N40/N42</f>
        <v>9.5337873232058667E-2</v>
      </c>
      <c r="P40" s="1">
        <v>3</v>
      </c>
      <c r="Q40" s="53">
        <f>P40/P42</f>
        <v>9.6774193548387094E-2</v>
      </c>
      <c r="R40" s="6">
        <f>L40+N40+P40</f>
        <v>226</v>
      </c>
      <c r="S40" s="54">
        <f>R40/R42</f>
        <v>4.5925624872993294E-2</v>
      </c>
    </row>
    <row r="41" spans="1:19" x14ac:dyDescent="0.25">
      <c r="A41" s="10" t="s">
        <v>34</v>
      </c>
      <c r="B41" s="4">
        <f>(CBM!B41+EHS!B41+LAS!B41+PAA!B41+VCAA!B41)</f>
        <v>241</v>
      </c>
      <c r="C41" s="15">
        <f>B41/B42</f>
        <v>0.10423875432525952</v>
      </c>
      <c r="D41" s="4">
        <f>(CBM!D41+EHS!D41+LAS!D41+PAA!D41+VCAA!D41)</f>
        <v>313</v>
      </c>
      <c r="E41" s="15">
        <f>D41/D42</f>
        <v>0.22730573710965868</v>
      </c>
      <c r="F41" s="4">
        <f>(CBM!F41+EHS!F41+LAS!F41+PAA!F41+VCAA!F41)</f>
        <v>3</v>
      </c>
      <c r="G41" s="15">
        <f>F41/F42</f>
        <v>5.4545454545454543E-2</v>
      </c>
      <c r="H41" s="6">
        <f>B41+D41+F41</f>
        <v>557</v>
      </c>
      <c r="I41" s="16">
        <f>H41/H42</f>
        <v>0.14877136752136752</v>
      </c>
      <c r="K41" s="10">
        <v>0.15703971119133575</v>
      </c>
      <c r="L41" s="1">
        <v>306</v>
      </c>
      <c r="M41" s="53">
        <f>L41/L42</f>
        <v>0.10265011741026502</v>
      </c>
      <c r="N41" s="1">
        <v>331</v>
      </c>
      <c r="O41" s="53">
        <f>N41/N42</f>
        <v>0.17338920900995286</v>
      </c>
      <c r="P41" s="1">
        <v>0</v>
      </c>
      <c r="Q41" s="53">
        <f>P41/P42</f>
        <v>0</v>
      </c>
      <c r="R41" s="6">
        <f>L41+N41+P41</f>
        <v>637</v>
      </c>
      <c r="S41" s="54">
        <f>R41/R42</f>
        <v>0.12944523470839261</v>
      </c>
    </row>
    <row r="42" spans="1:19" x14ac:dyDescent="0.25">
      <c r="A42" s="11" t="s">
        <v>7</v>
      </c>
      <c r="B42" s="7">
        <f t="shared" ref="B42:I42" si="8">SUM(B39:B41)</f>
        <v>2312</v>
      </c>
      <c r="C42" s="17">
        <f t="shared" si="8"/>
        <v>1</v>
      </c>
      <c r="D42" s="7">
        <f t="shared" si="8"/>
        <v>1377</v>
      </c>
      <c r="E42" s="17">
        <f t="shared" si="8"/>
        <v>1</v>
      </c>
      <c r="F42" s="8">
        <f t="shared" si="8"/>
        <v>55</v>
      </c>
      <c r="G42" s="17">
        <f t="shared" si="8"/>
        <v>1</v>
      </c>
      <c r="H42" s="7">
        <f t="shared" si="8"/>
        <v>3744</v>
      </c>
      <c r="I42" s="18">
        <f t="shared" si="8"/>
        <v>1</v>
      </c>
      <c r="K42" s="11">
        <v>1</v>
      </c>
      <c r="L42" s="7">
        <f t="shared" ref="L42:S42" si="9">SUM(L39:L41)</f>
        <v>2981</v>
      </c>
      <c r="M42" s="55">
        <f t="shared" si="9"/>
        <v>0.99999999999999989</v>
      </c>
      <c r="N42" s="7">
        <f t="shared" si="9"/>
        <v>1909</v>
      </c>
      <c r="O42" s="55">
        <f t="shared" si="9"/>
        <v>1</v>
      </c>
      <c r="P42" s="8">
        <f t="shared" si="9"/>
        <v>31</v>
      </c>
      <c r="Q42" s="55">
        <f t="shared" si="9"/>
        <v>1</v>
      </c>
      <c r="R42" s="7">
        <f t="shared" si="9"/>
        <v>4921</v>
      </c>
      <c r="S42" s="56">
        <f t="shared" si="9"/>
        <v>1</v>
      </c>
    </row>
    <row r="43" spans="1:19" x14ac:dyDescent="0.25">
      <c r="A43" s="28" t="s">
        <v>46</v>
      </c>
      <c r="B43" s="29"/>
      <c r="C43" s="29"/>
      <c r="D43" s="29"/>
      <c r="E43" s="29"/>
      <c r="F43" s="30"/>
      <c r="G43" s="29"/>
      <c r="H43" s="29"/>
      <c r="I43" s="31"/>
      <c r="K43" s="28"/>
      <c r="L43" s="29"/>
      <c r="M43" s="29"/>
      <c r="N43" s="29"/>
      <c r="O43" s="29"/>
      <c r="P43" s="30"/>
      <c r="Q43" s="29"/>
      <c r="R43" s="29"/>
      <c r="S43" s="31"/>
    </row>
    <row r="44" spans="1:19" x14ac:dyDescent="0.25">
      <c r="A44" s="9" t="s">
        <v>25</v>
      </c>
      <c r="B44" s="4">
        <f>(CBM!B44+EHS!B44+LAS!B44+PAA!B44+VCAA!B44)</f>
        <v>1593</v>
      </c>
      <c r="C44" s="19">
        <f>B44/B46</f>
        <v>0.68901384083044981</v>
      </c>
      <c r="D44" s="4">
        <f>(CBM!D44+EHS!D44+LAS!D44+PAA!D44+VCAA!D44)</f>
        <v>455</v>
      </c>
      <c r="E44" s="19">
        <f>D44/D46</f>
        <v>0.33042846768336964</v>
      </c>
      <c r="F44" s="4">
        <f>(CBM!F44+EHS!F44+LAS!F44+PAA!F44+VCAA!F44)</f>
        <v>3</v>
      </c>
      <c r="G44" s="19">
        <f>F44/F46</f>
        <v>5.4545454545454543E-2</v>
      </c>
      <c r="H44" s="4">
        <f>B44+D44+F44</f>
        <v>2051</v>
      </c>
      <c r="I44" s="14">
        <f>H44/H46</f>
        <v>0.54780982905982911</v>
      </c>
      <c r="K44" s="9">
        <v>0.54357916451779265</v>
      </c>
      <c r="L44" s="4">
        <v>1893</v>
      </c>
      <c r="M44" s="58">
        <f>L44/L46</f>
        <v>0.63502180476350223</v>
      </c>
      <c r="N44" s="5">
        <v>440</v>
      </c>
      <c r="O44" s="58">
        <f>N44/N46</f>
        <v>0.23048716605552647</v>
      </c>
      <c r="P44" s="5">
        <v>2</v>
      </c>
      <c r="Q44" s="58">
        <f>P44/P46</f>
        <v>6.4516129032258063E-2</v>
      </c>
      <c r="R44" s="4">
        <f>L44+N44+P44</f>
        <v>2335</v>
      </c>
      <c r="S44" s="52">
        <f>R44/R46</f>
        <v>0.47449705344442189</v>
      </c>
    </row>
    <row r="45" spans="1:19" x14ac:dyDescent="0.25">
      <c r="A45" s="10" t="s">
        <v>26</v>
      </c>
      <c r="B45" s="4">
        <f>(CBM!B45+EHS!B45+LAS!B45+PAA!B45+VCAA!B45)</f>
        <v>719</v>
      </c>
      <c r="C45" s="15">
        <f>B45/B46</f>
        <v>0.31098615916955019</v>
      </c>
      <c r="D45" s="4">
        <f>(CBM!D45+EHS!D45+LAS!D45+PAA!D45+VCAA!D45)</f>
        <v>922</v>
      </c>
      <c r="E45" s="15">
        <f>D45/D46</f>
        <v>0.66957153231663036</v>
      </c>
      <c r="F45" s="4">
        <f>(CBM!F45+EHS!F45+LAS!F45+PAA!F45+VCAA!F45)</f>
        <v>52</v>
      </c>
      <c r="G45" s="15">
        <f>F45/F46</f>
        <v>0.94545454545454544</v>
      </c>
      <c r="H45" s="4">
        <f>B45+D45+F45</f>
        <v>1693</v>
      </c>
      <c r="I45" s="16">
        <f>H45/H46</f>
        <v>0.45219017094017094</v>
      </c>
      <c r="K45" s="10">
        <v>0.4564208354822073</v>
      </c>
      <c r="L45" s="6">
        <v>1088</v>
      </c>
      <c r="M45" s="53">
        <f>L45/L46</f>
        <v>0.36497819523649783</v>
      </c>
      <c r="N45" s="6">
        <v>1469</v>
      </c>
      <c r="O45" s="53">
        <f>N45/N46</f>
        <v>0.76951283394447356</v>
      </c>
      <c r="P45" s="1">
        <v>29</v>
      </c>
      <c r="Q45" s="53">
        <f>P45/P46</f>
        <v>0.93548387096774188</v>
      </c>
      <c r="R45" s="4">
        <f>L45+N45+P45</f>
        <v>2586</v>
      </c>
      <c r="S45" s="54">
        <f>R45/R46</f>
        <v>0.52550294655557817</v>
      </c>
    </row>
    <row r="46" spans="1:19" x14ac:dyDescent="0.25">
      <c r="A46" s="11" t="s">
        <v>7</v>
      </c>
      <c r="B46" s="7">
        <f t="shared" ref="B46:G46" si="10">SUM(B44:B45)</f>
        <v>2312</v>
      </c>
      <c r="C46" s="20">
        <f t="shared" si="10"/>
        <v>1</v>
      </c>
      <c r="D46" s="7">
        <f t="shared" si="10"/>
        <v>1377</v>
      </c>
      <c r="E46" s="20">
        <f t="shared" si="10"/>
        <v>1</v>
      </c>
      <c r="F46" s="7">
        <f t="shared" si="10"/>
        <v>55</v>
      </c>
      <c r="G46" s="20">
        <f t="shared" si="10"/>
        <v>1</v>
      </c>
      <c r="H46" s="4">
        <f>B46+D46+F46</f>
        <v>3744</v>
      </c>
      <c r="I46" s="38">
        <f>SUM(I44:I45)</f>
        <v>1</v>
      </c>
      <c r="K46" s="11">
        <v>1</v>
      </c>
      <c r="L46" s="7">
        <f t="shared" ref="L46:Q46" si="11">SUM(L44:L45)</f>
        <v>2981</v>
      </c>
      <c r="M46" s="59">
        <f t="shared" si="11"/>
        <v>1</v>
      </c>
      <c r="N46" s="7">
        <f t="shared" si="11"/>
        <v>1909</v>
      </c>
      <c r="O46" s="59">
        <f t="shared" si="11"/>
        <v>1</v>
      </c>
      <c r="P46" s="7">
        <f t="shared" si="11"/>
        <v>31</v>
      </c>
      <c r="Q46" s="59">
        <f t="shared" si="11"/>
        <v>1</v>
      </c>
      <c r="R46" s="4">
        <f>L46+N46+P46</f>
        <v>4921</v>
      </c>
      <c r="S46" s="60">
        <f>SUM(S44:S45)</f>
        <v>1</v>
      </c>
    </row>
    <row r="47" spans="1:19" ht="12.75" customHeight="1" x14ac:dyDescent="0.25">
      <c r="A47" s="28" t="s">
        <v>45</v>
      </c>
      <c r="B47" s="29"/>
      <c r="C47" s="29"/>
      <c r="D47" s="29"/>
      <c r="E47" s="29"/>
      <c r="F47" s="30"/>
      <c r="G47" s="29"/>
      <c r="H47" s="29"/>
      <c r="I47" s="31"/>
      <c r="K47" s="28"/>
      <c r="L47" s="29"/>
      <c r="M47" s="29"/>
      <c r="N47" s="29"/>
      <c r="O47" s="29"/>
      <c r="P47" s="30"/>
      <c r="Q47" s="29"/>
      <c r="R47" s="29"/>
      <c r="S47" s="31"/>
    </row>
    <row r="48" spans="1:19" ht="12.75" customHeight="1" x14ac:dyDescent="0.25">
      <c r="A48" s="9" t="s">
        <v>36</v>
      </c>
      <c r="B48" s="4">
        <f>(CBM!B48+EHS!B48+LAS!B48+PAA!B48+VCAA!B48)</f>
        <v>734</v>
      </c>
      <c r="C48" s="19">
        <f>B48/B50</f>
        <v>0.31747404844290655</v>
      </c>
      <c r="D48" s="4">
        <f>(CBM!D48+EHS!D48+LAS!D48+PAA!D48+VCAA!D48)</f>
        <v>739</v>
      </c>
      <c r="E48" s="19">
        <f>D48/D50</f>
        <v>0.53667392883079157</v>
      </c>
      <c r="F48" s="4">
        <f>(CBM!F48+EHS!F48+LAS!F48+PAA!F48+VCAA!F48)</f>
        <v>0</v>
      </c>
      <c r="G48" s="19">
        <f>F48/F50</f>
        <v>0</v>
      </c>
      <c r="H48" s="4">
        <f>B48+D48+F48</f>
        <v>1473</v>
      </c>
      <c r="I48" s="14">
        <f>H48/H50</f>
        <v>0.39342948717948717</v>
      </c>
      <c r="K48" s="9">
        <v>0.37493553378029915</v>
      </c>
      <c r="L48" s="4">
        <v>691</v>
      </c>
      <c r="M48" s="58">
        <f>L48/L50</f>
        <v>0.23180140892318013</v>
      </c>
      <c r="N48" s="5">
        <v>733</v>
      </c>
      <c r="O48" s="58">
        <f>N48/N50</f>
        <v>0.38397066526977475</v>
      </c>
      <c r="P48" s="5">
        <v>0</v>
      </c>
      <c r="Q48" s="58">
        <f>P48/P50</f>
        <v>0</v>
      </c>
      <c r="R48" s="4">
        <f>L48+N48+P48</f>
        <v>1424</v>
      </c>
      <c r="S48" s="52">
        <f>R48/R50</f>
        <v>0.28937207884576305</v>
      </c>
    </row>
    <row r="49" spans="1:20" ht="12.75" customHeight="1" x14ac:dyDescent="0.25">
      <c r="A49" s="10" t="s">
        <v>37</v>
      </c>
      <c r="B49" s="4">
        <f>(CBM!B49+EHS!B49+LAS!B49+PAA!B49+VCAA!B49)</f>
        <v>1578</v>
      </c>
      <c r="C49" s="15">
        <f>B49/B50</f>
        <v>0.68252595155709339</v>
      </c>
      <c r="D49" s="4">
        <f>(CBM!D49+EHS!D49+LAS!D49+PAA!D49+VCAA!D49)</f>
        <v>638</v>
      </c>
      <c r="E49" s="15">
        <f>D49/D50</f>
        <v>0.46332607116920843</v>
      </c>
      <c r="F49" s="4">
        <f>(CBM!F49+EHS!F49+LAS!F49+PAA!F49+VCAA!F49)</f>
        <v>55</v>
      </c>
      <c r="G49" s="15">
        <f>F49/F50</f>
        <v>1</v>
      </c>
      <c r="H49" s="4">
        <f>B49+D49+F49</f>
        <v>2271</v>
      </c>
      <c r="I49" s="16">
        <f>H49/H50</f>
        <v>0.60657051282051277</v>
      </c>
      <c r="K49" s="10">
        <v>0.62506446621970091</v>
      </c>
      <c r="L49" s="6">
        <v>2290</v>
      </c>
      <c r="M49" s="53">
        <f>L49/L50</f>
        <v>0.76819859107681987</v>
      </c>
      <c r="N49" s="6">
        <v>1176</v>
      </c>
      <c r="O49" s="53">
        <f>N49/N50</f>
        <v>0.61602933473022525</v>
      </c>
      <c r="P49" s="1">
        <v>31</v>
      </c>
      <c r="Q49" s="53">
        <f>P49/P50</f>
        <v>1</v>
      </c>
      <c r="R49" s="4">
        <f>L49+N49+P49</f>
        <v>3497</v>
      </c>
      <c r="S49" s="54">
        <f>R49/R50</f>
        <v>0.7106279211542369</v>
      </c>
    </row>
    <row r="50" spans="1:20" x14ac:dyDescent="0.25">
      <c r="A50" s="11" t="s">
        <v>7</v>
      </c>
      <c r="B50" s="7">
        <f t="shared" ref="B50:G50" si="12">SUM(B48:B49)</f>
        <v>2312</v>
      </c>
      <c r="C50" s="20">
        <f t="shared" si="12"/>
        <v>1</v>
      </c>
      <c r="D50" s="7">
        <f t="shared" si="12"/>
        <v>1377</v>
      </c>
      <c r="E50" s="20">
        <f t="shared" si="12"/>
        <v>1</v>
      </c>
      <c r="F50" s="7">
        <f t="shared" si="12"/>
        <v>55</v>
      </c>
      <c r="G50" s="20">
        <f t="shared" si="12"/>
        <v>1</v>
      </c>
      <c r="H50" s="4">
        <f>B50+D50+F50</f>
        <v>3744</v>
      </c>
      <c r="I50" s="18">
        <f>SUM(I48:I49)</f>
        <v>1</v>
      </c>
      <c r="K50" s="11">
        <v>1</v>
      </c>
      <c r="L50" s="7">
        <f t="shared" ref="L50:Q50" si="13">SUM(L48:L49)</f>
        <v>2981</v>
      </c>
      <c r="M50" s="59">
        <f t="shared" si="13"/>
        <v>1</v>
      </c>
      <c r="N50" s="7">
        <f t="shared" si="13"/>
        <v>1909</v>
      </c>
      <c r="O50" s="59">
        <f t="shared" si="13"/>
        <v>1</v>
      </c>
      <c r="P50" s="7">
        <f t="shared" si="13"/>
        <v>31</v>
      </c>
      <c r="Q50" s="59">
        <f t="shared" si="13"/>
        <v>1</v>
      </c>
      <c r="R50" s="4">
        <f>L50+N50+P50</f>
        <v>4921</v>
      </c>
      <c r="S50" s="56">
        <f>SUM(S48:S49)</f>
        <v>1</v>
      </c>
    </row>
    <row r="51" spans="1:20" x14ac:dyDescent="0.25">
      <c r="A51" s="32" t="s">
        <v>28</v>
      </c>
      <c r="B51" s="33"/>
      <c r="C51" s="33"/>
      <c r="D51" s="33"/>
      <c r="E51" s="33"/>
      <c r="F51" s="34"/>
      <c r="G51" s="33"/>
      <c r="H51" s="33"/>
      <c r="I51" s="37"/>
      <c r="K51" s="28"/>
      <c r="L51" s="33"/>
      <c r="M51" s="33"/>
      <c r="N51" s="33"/>
      <c r="O51" s="33"/>
      <c r="P51" s="34"/>
      <c r="Q51" s="33"/>
      <c r="R51" s="33"/>
      <c r="S51" s="37"/>
    </row>
    <row r="52" spans="1:20" x14ac:dyDescent="0.25">
      <c r="A52" s="46" t="s">
        <v>27</v>
      </c>
      <c r="B52" s="113">
        <v>1869.4</v>
      </c>
      <c r="C52" s="114"/>
      <c r="D52" s="115">
        <v>849.5</v>
      </c>
      <c r="E52" s="115"/>
      <c r="F52" s="115">
        <v>24.1</v>
      </c>
      <c r="G52" s="115"/>
      <c r="H52" s="114">
        <v>2743</v>
      </c>
      <c r="I52" s="116"/>
      <c r="K52" s="61"/>
      <c r="L52" s="120">
        <v>2281.3000000000002</v>
      </c>
      <c r="M52" s="122"/>
      <c r="N52" s="120">
        <v>1093.5</v>
      </c>
      <c r="O52" s="122"/>
      <c r="P52" s="120">
        <v>13.6</v>
      </c>
      <c r="Q52" s="122"/>
      <c r="R52" s="120">
        <v>3388.4</v>
      </c>
      <c r="S52" s="121"/>
      <c r="T52" s="77"/>
    </row>
    <row r="53" spans="1:20" x14ac:dyDescent="0.25">
      <c r="A53" s="28" t="s">
        <v>47</v>
      </c>
      <c r="B53" s="29"/>
      <c r="C53" s="29"/>
      <c r="D53" s="29"/>
      <c r="E53" s="29"/>
      <c r="F53" s="30"/>
      <c r="G53" s="29"/>
      <c r="H53" s="29"/>
      <c r="I53" s="31"/>
      <c r="K53" s="28"/>
      <c r="L53" s="29"/>
      <c r="M53" s="29"/>
      <c r="N53" s="29"/>
      <c r="O53" s="29"/>
      <c r="P53" s="30"/>
      <c r="Q53" s="29"/>
      <c r="R53" s="29"/>
      <c r="S53" s="31"/>
    </row>
    <row r="54" spans="1:20" x14ac:dyDescent="0.25">
      <c r="A54" s="40" t="s">
        <v>48</v>
      </c>
      <c r="B54" s="4">
        <f>(CBM!B54+EHS!B54+LAS!B54+PAA!B54+VCAA!B54)</f>
        <v>2259</v>
      </c>
      <c r="C54" s="19">
        <f>B54/B56</f>
        <v>0.97707612456747406</v>
      </c>
      <c r="D54" s="4">
        <f>(CBM!D54+EHS!D54+LAS!D54+PAA!D54+VCAA!D54)</f>
        <v>1285</v>
      </c>
      <c r="E54" s="19">
        <f>D54/D56</f>
        <v>0.93318809005083514</v>
      </c>
      <c r="F54" s="4">
        <f>(CBM!F54+EHS!F54+LAS!F54+PAA!F54+VCAA!F54)</f>
        <v>55</v>
      </c>
      <c r="G54" s="19">
        <f>F54/F56</f>
        <v>1</v>
      </c>
      <c r="H54" s="4">
        <f>B54+D54+F54</f>
        <v>3599</v>
      </c>
      <c r="I54" s="14">
        <f>H54/H56</f>
        <v>0.96127136752136755</v>
      </c>
      <c r="K54" s="40">
        <v>0.95616297060340383</v>
      </c>
      <c r="L54" s="4">
        <v>2886</v>
      </c>
      <c r="M54" s="58">
        <f>L54/L56</f>
        <v>0.9681314994968131</v>
      </c>
      <c r="N54" s="4">
        <v>1743</v>
      </c>
      <c r="O54" s="58">
        <f>N54/N56</f>
        <v>0.91304347826086951</v>
      </c>
      <c r="P54" s="5">
        <v>31</v>
      </c>
      <c r="Q54" s="58">
        <f>P54/P56</f>
        <v>1</v>
      </c>
      <c r="R54" s="4">
        <f>L54+N54+P54</f>
        <v>4660</v>
      </c>
      <c r="S54" s="52">
        <f>R54/R56</f>
        <v>0.94696199959357852</v>
      </c>
    </row>
    <row r="55" spans="1:20" x14ac:dyDescent="0.25">
      <c r="A55" s="41" t="s">
        <v>49</v>
      </c>
      <c r="B55" s="4">
        <f>(CBM!B55+EHS!B55+LAS!B55+PAA!B55+VCAA!B55)</f>
        <v>53</v>
      </c>
      <c r="C55" s="15">
        <f>B55/B56</f>
        <v>2.2923875432525952E-2</v>
      </c>
      <c r="D55" s="4">
        <f>(CBM!D55+EHS!D55+LAS!D55+PAA!D55+VCAA!D55)</f>
        <v>92</v>
      </c>
      <c r="E55" s="15">
        <f>D55/D56</f>
        <v>6.6811909949164847E-2</v>
      </c>
      <c r="F55" s="4">
        <f>(CBM!F55+EHS!F55+LAS!F55+PAA!F55+VCAA!F55)</f>
        <v>0</v>
      </c>
      <c r="G55" s="15">
        <f>F55/F56</f>
        <v>0</v>
      </c>
      <c r="H55" s="4">
        <f>B55+D55+F55</f>
        <v>145</v>
      </c>
      <c r="I55" s="16">
        <f>H55/H56</f>
        <v>3.872863247863248E-2</v>
      </c>
      <c r="K55" s="41">
        <v>4.3837029396596186E-2</v>
      </c>
      <c r="L55" s="6">
        <v>95</v>
      </c>
      <c r="M55" s="53">
        <f>L55/L56</f>
        <v>3.1868500503186847E-2</v>
      </c>
      <c r="N55" s="6">
        <v>166</v>
      </c>
      <c r="O55" s="53">
        <f>N55/N56</f>
        <v>8.6956521739130432E-2</v>
      </c>
      <c r="P55" s="1">
        <v>0</v>
      </c>
      <c r="Q55" s="53">
        <f>P55/P56</f>
        <v>0</v>
      </c>
      <c r="R55" s="4">
        <f>L55+N55+P55</f>
        <v>261</v>
      </c>
      <c r="S55" s="54">
        <f>R55/R56</f>
        <v>5.3038000406421461E-2</v>
      </c>
    </row>
    <row r="56" spans="1:20" ht="14.25" customHeight="1" thickBot="1" x14ac:dyDescent="0.3">
      <c r="A56" s="42" t="s">
        <v>7</v>
      </c>
      <c r="B56" s="43">
        <f t="shared" ref="B56:G56" si="14">SUM(B54:B55)</f>
        <v>2312</v>
      </c>
      <c r="C56" s="44">
        <f t="shared" si="14"/>
        <v>1</v>
      </c>
      <c r="D56" s="43">
        <f t="shared" si="14"/>
        <v>1377</v>
      </c>
      <c r="E56" s="44">
        <f t="shared" si="14"/>
        <v>1</v>
      </c>
      <c r="F56" s="43">
        <f t="shared" si="14"/>
        <v>55</v>
      </c>
      <c r="G56" s="44">
        <f t="shared" si="14"/>
        <v>1</v>
      </c>
      <c r="H56" s="43">
        <f>B56+D56+F56</f>
        <v>3744</v>
      </c>
      <c r="I56" s="45">
        <f>SUM(I54:I55)</f>
        <v>1</v>
      </c>
      <c r="K56" s="42">
        <v>1</v>
      </c>
      <c r="L56" s="43">
        <f t="shared" ref="L56:Q56" si="15">SUM(L54:L55)</f>
        <v>2981</v>
      </c>
      <c r="M56" s="62">
        <f t="shared" si="15"/>
        <v>1</v>
      </c>
      <c r="N56" s="43">
        <f t="shared" si="15"/>
        <v>1909</v>
      </c>
      <c r="O56" s="62">
        <f t="shared" si="15"/>
        <v>1</v>
      </c>
      <c r="P56" s="43">
        <f t="shared" si="15"/>
        <v>31</v>
      </c>
      <c r="Q56" s="62">
        <f t="shared" si="15"/>
        <v>1</v>
      </c>
      <c r="R56" s="43">
        <f>L56+N56+P56</f>
        <v>4921</v>
      </c>
      <c r="S56" s="63">
        <f>SUM(S54:S55)</f>
        <v>1</v>
      </c>
    </row>
    <row r="57" spans="1:20" ht="13.8" thickTop="1" x14ac:dyDescent="0.25">
      <c r="A57" s="78"/>
      <c r="B57" s="79"/>
      <c r="C57" s="74"/>
      <c r="D57" s="79"/>
      <c r="E57" s="74"/>
      <c r="F57" s="79"/>
      <c r="G57" s="74"/>
      <c r="H57" s="79"/>
      <c r="I57" s="80"/>
      <c r="P57"/>
    </row>
    <row r="58" spans="1:20" ht="15" customHeight="1" x14ac:dyDescent="0.25">
      <c r="A58" s="81" t="s">
        <v>58</v>
      </c>
      <c r="B58" s="81"/>
      <c r="C58" s="81"/>
      <c r="D58" s="81"/>
      <c r="E58" s="81"/>
      <c r="F58" s="82"/>
      <c r="G58" s="81"/>
      <c r="H58" s="81"/>
      <c r="I58" s="81"/>
      <c r="P58"/>
    </row>
    <row r="59" spans="1:20" ht="37.950000000000003" customHeight="1" x14ac:dyDescent="0.25">
      <c r="A59" s="92" t="s">
        <v>59</v>
      </c>
      <c r="B59" s="92"/>
      <c r="C59" s="92"/>
      <c r="D59" s="92"/>
      <c r="E59" s="92"/>
      <c r="F59" s="92"/>
      <c r="G59" s="92"/>
      <c r="H59" s="92"/>
      <c r="I59" s="92"/>
      <c r="P59"/>
    </row>
    <row r="60" spans="1:20" ht="27" customHeight="1" x14ac:dyDescent="0.25">
      <c r="A60" s="85" t="s">
        <v>60</v>
      </c>
      <c r="B60" s="85"/>
      <c r="C60" s="85"/>
      <c r="D60" s="85"/>
      <c r="E60" s="85"/>
      <c r="F60" s="85"/>
      <c r="G60" s="85"/>
      <c r="H60" s="85"/>
      <c r="I60" s="85"/>
      <c r="P60"/>
    </row>
    <row r="61" spans="1:20" ht="16.2" customHeight="1" x14ac:dyDescent="0.25">
      <c r="A61" s="93" t="s">
        <v>30</v>
      </c>
      <c r="B61" s="93"/>
      <c r="C61" s="93"/>
      <c r="D61" s="93"/>
      <c r="E61" s="93"/>
      <c r="F61" s="93"/>
      <c r="G61" s="93"/>
      <c r="H61" s="93"/>
      <c r="I61" s="93"/>
      <c r="P61"/>
    </row>
    <row r="62" spans="1:20" x14ac:dyDescent="0.25">
      <c r="G62" s="107"/>
      <c r="H62" s="86"/>
      <c r="I62" s="86"/>
      <c r="Q62" s="107"/>
      <c r="R62" s="86"/>
      <c r="S62" s="86"/>
    </row>
    <row r="63" spans="1:20" x14ac:dyDescent="0.25">
      <c r="G63" s="86"/>
      <c r="H63" s="86"/>
      <c r="I63" s="86"/>
      <c r="Q63" s="86"/>
      <c r="R63" s="86"/>
      <c r="S63" s="86"/>
    </row>
  </sheetData>
  <mergeCells count="40">
    <mergeCell ref="A59:I59"/>
    <mergeCell ref="A61:I61"/>
    <mergeCell ref="L52:M52"/>
    <mergeCell ref="N52:O52"/>
    <mergeCell ref="P52:Q52"/>
    <mergeCell ref="R52:S52"/>
    <mergeCell ref="L36:M36"/>
    <mergeCell ref="N36:O36"/>
    <mergeCell ref="P36:Q36"/>
    <mergeCell ref="R36:S36"/>
    <mergeCell ref="L37:M37"/>
    <mergeCell ref="N37:O37"/>
    <mergeCell ref="P37:Q37"/>
    <mergeCell ref="R37:S37"/>
    <mergeCell ref="K2:S2"/>
    <mergeCell ref="K3:S3"/>
    <mergeCell ref="A2:I2"/>
    <mergeCell ref="A3:I3"/>
    <mergeCell ref="A4:I4"/>
    <mergeCell ref="B6:C6"/>
    <mergeCell ref="D6:E6"/>
    <mergeCell ref="F6:G6"/>
    <mergeCell ref="H6:I6"/>
    <mergeCell ref="B36:C36"/>
    <mergeCell ref="D36:E36"/>
    <mergeCell ref="F36:G36"/>
    <mergeCell ref="H36:I36"/>
    <mergeCell ref="B37:C37"/>
    <mergeCell ref="D37:E37"/>
    <mergeCell ref="F37:G37"/>
    <mergeCell ref="H37:I37"/>
    <mergeCell ref="B52:C52"/>
    <mergeCell ref="D52:E52"/>
    <mergeCell ref="F52:G52"/>
    <mergeCell ref="H52:I52"/>
    <mergeCell ref="Q62:S62"/>
    <mergeCell ref="Q63:S63"/>
    <mergeCell ref="G62:I62"/>
    <mergeCell ref="G63:I63"/>
    <mergeCell ref="A60:I60"/>
  </mergeCells>
  <printOptions horizontalCentered="1"/>
  <pageMargins left="0.7" right="0.7" top="0.75" bottom="0.75" header="0.3" footer="0.3"/>
  <pageSetup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CBM</vt:lpstr>
      <vt:lpstr>EHS</vt:lpstr>
      <vt:lpstr>LAS</vt:lpstr>
      <vt:lpstr>PAA</vt:lpstr>
      <vt:lpstr>VCAA</vt:lpstr>
      <vt:lpstr>Total</vt:lpstr>
      <vt:lpstr>CBM!Print_Area</vt:lpstr>
      <vt:lpstr>EHS!Print_Area</vt:lpstr>
      <vt:lpstr>LAS!Print_Area</vt:lpstr>
      <vt:lpstr>PAA!Print_Area</vt:lpstr>
      <vt:lpstr>Total!Print_Area</vt:lpstr>
      <vt:lpstr>VCAA!Print_Area</vt:lpstr>
    </vt:vector>
  </TitlesOfParts>
  <Company>University of Illinois @ Springfield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LGRAN1</dc:creator>
  <cp:lastModifiedBy>Jones, Robert J</cp:lastModifiedBy>
  <cp:lastPrinted>2020-11-11T18:14:26Z</cp:lastPrinted>
  <dcterms:created xsi:type="dcterms:W3CDTF">2004-11-16T17:58:32Z</dcterms:created>
  <dcterms:modified xsi:type="dcterms:W3CDTF">2022-02-01T18:28:35Z</dcterms:modified>
</cp:coreProperties>
</file>