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R Web Data Book\Students\Student Profile by College\"/>
    </mc:Choice>
  </mc:AlternateContent>
  <bookViews>
    <workbookView xWindow="0" yWindow="2220" windowWidth="11496" windowHeight="6936"/>
  </bookViews>
  <sheets>
    <sheet name="CBM" sheetId="6" r:id="rId1"/>
    <sheet name="EHS" sheetId="7" r:id="rId2"/>
    <sheet name="LAS" sheetId="8" r:id="rId3"/>
    <sheet name="PAA" sheetId="11" r:id="rId4"/>
    <sheet name="VCAA" sheetId="10" r:id="rId5"/>
    <sheet name="Total" sheetId="12" r:id="rId6"/>
  </sheets>
  <definedNames>
    <definedName name="_xlnm.Print_Area" localSheetId="0">CBM!$A$2:$I$61</definedName>
    <definedName name="_xlnm.Print_Area" localSheetId="1">EHS!$A$2:$I$61</definedName>
    <definedName name="_xlnm.Print_Area" localSheetId="2">LAS!$A$2:$I$61</definedName>
    <definedName name="_xlnm.Print_Area" localSheetId="3">PAA!$A$2:$I$61</definedName>
    <definedName name="_xlnm.Print_Area" localSheetId="5">Total!$A$2:$I$61</definedName>
    <definedName name="_xlnm.Print_Area" localSheetId="4">VCAA!$A$2:$I$61</definedName>
  </definedNames>
  <calcPr calcId="162913"/>
</workbook>
</file>

<file path=xl/calcChain.xml><?xml version="1.0" encoding="utf-8"?>
<calcChain xmlns="http://schemas.openxmlformats.org/spreadsheetml/2006/main">
  <c r="H56" i="10" l="1"/>
  <c r="H55" i="10"/>
  <c r="H54" i="10"/>
  <c r="H50" i="10"/>
  <c r="H49" i="10"/>
  <c r="H48" i="10"/>
  <c r="H46" i="10"/>
  <c r="H45" i="10"/>
  <c r="H44" i="10"/>
  <c r="H42" i="10"/>
  <c r="H41" i="10"/>
  <c r="H40" i="10"/>
  <c r="H39" i="10"/>
  <c r="H34" i="10"/>
  <c r="H33" i="10"/>
  <c r="H32" i="10"/>
  <c r="H31" i="10"/>
  <c r="H30" i="10"/>
  <c r="H29" i="10"/>
  <c r="H28" i="10"/>
  <c r="H27" i="10"/>
  <c r="H26" i="10"/>
  <c r="H25" i="10"/>
  <c r="H24" i="10"/>
  <c r="H22" i="10"/>
  <c r="H21" i="10"/>
  <c r="H20" i="10"/>
  <c r="H19" i="10"/>
  <c r="H18" i="10"/>
  <c r="H17" i="10"/>
  <c r="H16" i="10"/>
  <c r="H15" i="10"/>
  <c r="H14" i="10"/>
  <c r="H13" i="10"/>
  <c r="H11" i="10"/>
  <c r="H10" i="10"/>
  <c r="H9" i="10"/>
  <c r="H55" i="8"/>
  <c r="H54" i="8"/>
  <c r="H49" i="8"/>
  <c r="H48" i="8"/>
  <c r="H45" i="8"/>
  <c r="H44" i="8"/>
  <c r="H41" i="8"/>
  <c r="H40" i="8"/>
  <c r="H39" i="8"/>
  <c r="H33" i="8"/>
  <c r="H32" i="8"/>
  <c r="H31" i="8"/>
  <c r="H30" i="8"/>
  <c r="H29" i="8"/>
  <c r="H28" i="8"/>
  <c r="H27" i="8"/>
  <c r="H26" i="8"/>
  <c r="H25" i="8"/>
  <c r="H24" i="8"/>
  <c r="H21" i="8"/>
  <c r="H20" i="8"/>
  <c r="H19" i="8"/>
  <c r="H18" i="8"/>
  <c r="H17" i="8"/>
  <c r="H16" i="8"/>
  <c r="H15" i="8"/>
  <c r="H14" i="8"/>
  <c r="H13" i="8"/>
  <c r="H10" i="8"/>
  <c r="H9" i="8"/>
  <c r="H55" i="7"/>
  <c r="H54" i="7"/>
  <c r="H49" i="7"/>
  <c r="H48" i="7"/>
  <c r="H45" i="7"/>
  <c r="H44" i="7"/>
  <c r="H41" i="7"/>
  <c r="H40" i="7"/>
  <c r="H39" i="7"/>
  <c r="H33" i="7"/>
  <c r="H32" i="7"/>
  <c r="H31" i="7"/>
  <c r="H30" i="7"/>
  <c r="H29" i="7"/>
  <c r="H28" i="7"/>
  <c r="H27" i="7"/>
  <c r="H26" i="7"/>
  <c r="H25" i="7"/>
  <c r="H24" i="7"/>
  <c r="H21" i="7"/>
  <c r="H20" i="7"/>
  <c r="H19" i="7"/>
  <c r="H18" i="7"/>
  <c r="H17" i="7"/>
  <c r="H16" i="7"/>
  <c r="H15" i="7"/>
  <c r="H14" i="7"/>
  <c r="H13" i="7"/>
  <c r="H10" i="7"/>
  <c r="H9" i="7"/>
  <c r="B9" i="12" l="1"/>
  <c r="F55" i="12" l="1"/>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c r="F56" i="6"/>
  <c r="F50" i="6"/>
  <c r="F46" i="6"/>
  <c r="F42" i="6"/>
  <c r="F34" i="6"/>
  <c r="F22" i="6"/>
  <c r="F11" i="6"/>
  <c r="H55" i="6" l="1"/>
  <c r="H54" i="6"/>
  <c r="H49" i="6"/>
  <c r="H48" i="6"/>
  <c r="H45" i="6"/>
  <c r="H44" i="6"/>
  <c r="H41" i="6"/>
  <c r="H40" i="6"/>
  <c r="H39" i="6"/>
  <c r="H33" i="6"/>
  <c r="H32" i="6"/>
  <c r="H31" i="6"/>
  <c r="H30" i="6"/>
  <c r="H29" i="6"/>
  <c r="H28" i="6"/>
  <c r="H27" i="6"/>
  <c r="H26" i="6"/>
  <c r="H25" i="6"/>
  <c r="H24" i="6"/>
  <c r="H21" i="6"/>
  <c r="H20" i="6"/>
  <c r="H19" i="6"/>
  <c r="H18" i="6"/>
  <c r="H17" i="6"/>
  <c r="H16" i="6"/>
  <c r="H15" i="6"/>
  <c r="H14" i="6"/>
  <c r="H13" i="6"/>
  <c r="H10" i="6"/>
  <c r="H9" i="6"/>
  <c r="P56" i="12" l="1"/>
  <c r="Q55" i="12" s="1"/>
  <c r="N56" i="12"/>
  <c r="L56" i="12"/>
  <c r="M55" i="12" s="1"/>
  <c r="R55" i="12"/>
  <c r="O55" i="12"/>
  <c r="R54" i="12"/>
  <c r="Q54" i="12"/>
  <c r="O54" i="12"/>
  <c r="P50" i="12"/>
  <c r="Q49" i="12" s="1"/>
  <c r="N50" i="12"/>
  <c r="O48" i="12" s="1"/>
  <c r="L50" i="12"/>
  <c r="M49" i="12" s="1"/>
  <c r="R49" i="12"/>
  <c r="R48" i="12"/>
  <c r="P46" i="12"/>
  <c r="Q45" i="12" s="1"/>
  <c r="N46" i="12"/>
  <c r="O44" i="12" s="1"/>
  <c r="L46" i="12"/>
  <c r="M44" i="12" s="1"/>
  <c r="R45" i="12"/>
  <c r="R44" i="12"/>
  <c r="P42" i="12"/>
  <c r="N42" i="12"/>
  <c r="L42" i="12"/>
  <c r="R41" i="12"/>
  <c r="Q41" i="12"/>
  <c r="O41" i="12"/>
  <c r="M41" i="12"/>
  <c r="R40" i="12"/>
  <c r="Q40" i="12"/>
  <c r="O40" i="12"/>
  <c r="M40" i="12"/>
  <c r="R39" i="12"/>
  <c r="Q39" i="12"/>
  <c r="Q42" i="12" s="1"/>
  <c r="O39" i="12"/>
  <c r="O42" i="12" s="1"/>
  <c r="M39" i="12"/>
  <c r="M42" i="12" s="1"/>
  <c r="P34" i="12"/>
  <c r="Q32" i="12" s="1"/>
  <c r="N34" i="12"/>
  <c r="O32" i="12" s="1"/>
  <c r="L34" i="12"/>
  <c r="R33" i="12"/>
  <c r="R32" i="12"/>
  <c r="R31" i="12"/>
  <c r="R30" i="12"/>
  <c r="R29" i="12"/>
  <c r="Q29" i="12"/>
  <c r="O29" i="12"/>
  <c r="R28" i="12"/>
  <c r="R27" i="12"/>
  <c r="R26" i="12"/>
  <c r="R25" i="12"/>
  <c r="Q25" i="12"/>
  <c r="R24" i="12"/>
  <c r="P22" i="12"/>
  <c r="Q18" i="12" s="1"/>
  <c r="N22" i="12"/>
  <c r="O20" i="12" s="1"/>
  <c r="L22" i="12"/>
  <c r="M21" i="12" s="1"/>
  <c r="R21" i="12"/>
  <c r="R20" i="12"/>
  <c r="R19" i="12"/>
  <c r="R18" i="12"/>
  <c r="R17" i="12"/>
  <c r="R16" i="12"/>
  <c r="R15" i="12"/>
  <c r="R14" i="12"/>
  <c r="M14" i="12"/>
  <c r="R13" i="12"/>
  <c r="P11" i="12"/>
  <c r="Q9" i="12" s="1"/>
  <c r="N11" i="12"/>
  <c r="O9" i="12" s="1"/>
  <c r="L11" i="12"/>
  <c r="R10" i="12"/>
  <c r="Q10" i="12"/>
  <c r="O10" i="12"/>
  <c r="M10" i="12"/>
  <c r="R9" i="12"/>
  <c r="M9" i="12"/>
  <c r="Q21" i="12" l="1"/>
  <c r="O27" i="12"/>
  <c r="Q13" i="12"/>
  <c r="Q19" i="12"/>
  <c r="O24" i="12"/>
  <c r="O31" i="12"/>
  <c r="O33" i="12"/>
  <c r="O45" i="12"/>
  <c r="O46" i="12" s="1"/>
  <c r="O49" i="12"/>
  <c r="O50" i="12" s="1"/>
  <c r="O11" i="12"/>
  <c r="O26" i="12"/>
  <c r="O28" i="12"/>
  <c r="M54" i="12"/>
  <c r="M56" i="12" s="1"/>
  <c r="Q11" i="12"/>
  <c r="Q14" i="12"/>
  <c r="O25" i="12"/>
  <c r="O34" i="12" s="1"/>
  <c r="O30" i="12"/>
  <c r="Q44" i="12"/>
  <c r="Q48" i="12"/>
  <c r="M16" i="12"/>
  <c r="R46" i="12"/>
  <c r="S44" i="12" s="1"/>
  <c r="Q56" i="12"/>
  <c r="Q16" i="12"/>
  <c r="M19" i="12"/>
  <c r="M48" i="12"/>
  <c r="M50" i="12" s="1"/>
  <c r="Q33" i="12"/>
  <c r="M45" i="12"/>
  <c r="M46" i="12" s="1"/>
  <c r="M15" i="12"/>
  <c r="Q27" i="12"/>
  <c r="M18" i="12"/>
  <c r="R34" i="12"/>
  <c r="S33" i="12" s="1"/>
  <c r="R56" i="12"/>
  <c r="Q46" i="12"/>
  <c r="M17" i="12"/>
  <c r="M11" i="12"/>
  <c r="Q17" i="12"/>
  <c r="M20" i="12"/>
  <c r="Q20" i="12"/>
  <c r="Q50" i="12"/>
  <c r="Q15" i="12"/>
  <c r="M13" i="12"/>
  <c r="O21" i="12"/>
  <c r="Q31" i="12"/>
  <c r="O56" i="12"/>
  <c r="M25" i="12"/>
  <c r="M27" i="12"/>
  <c r="M29" i="12"/>
  <c r="M31" i="12"/>
  <c r="M33" i="12"/>
  <c r="R11" i="12"/>
  <c r="S9" i="12" s="1"/>
  <c r="O13" i="12"/>
  <c r="R22" i="12"/>
  <c r="S16" i="12" s="1"/>
  <c r="O14" i="12"/>
  <c r="O15" i="12"/>
  <c r="O16" i="12"/>
  <c r="O17" i="12"/>
  <c r="O18" i="12"/>
  <c r="O19" i="12"/>
  <c r="Q24" i="12"/>
  <c r="Q26" i="12"/>
  <c r="Q28" i="12"/>
  <c r="Q30" i="12"/>
  <c r="R50" i="12"/>
  <c r="S48" i="12" s="1"/>
  <c r="S54" i="12"/>
  <c r="S55" i="12"/>
  <c r="M24" i="12"/>
  <c r="M26" i="12"/>
  <c r="M28" i="12"/>
  <c r="M30" i="12"/>
  <c r="M32" i="12"/>
  <c r="M34" i="12"/>
  <c r="S20" i="12"/>
  <c r="S18" i="12"/>
  <c r="S14" i="12"/>
  <c r="S15" i="12"/>
  <c r="S17" i="12"/>
  <c r="S19" i="12"/>
  <c r="S10" i="12"/>
  <c r="S21" i="12"/>
  <c r="R42" i="12"/>
  <c r="S39" i="12" s="1"/>
  <c r="S29" i="12" l="1"/>
  <c r="S11" i="12"/>
  <c r="S30" i="12"/>
  <c r="S32" i="12"/>
  <c r="S24" i="12"/>
  <c r="S45" i="12"/>
  <c r="S46" i="12" s="1"/>
  <c r="S49" i="12"/>
  <c r="S50" i="12" s="1"/>
  <c r="S31" i="12"/>
  <c r="Q22" i="12"/>
  <c r="S27" i="12"/>
  <c r="S25" i="12"/>
  <c r="S26" i="12"/>
  <c r="S28" i="12"/>
  <c r="S13" i="12"/>
  <c r="S22" i="12" s="1"/>
  <c r="M22" i="12"/>
  <c r="S40" i="12"/>
  <c r="S56" i="12"/>
  <c r="Q34" i="12"/>
  <c r="O22" i="12"/>
  <c r="S41" i="12"/>
  <c r="S42" i="12" l="1"/>
  <c r="S34" i="12"/>
  <c r="D55" i="12"/>
  <c r="D54" i="12"/>
  <c r="D49" i="12"/>
  <c r="D48" i="12"/>
  <c r="D45" i="12"/>
  <c r="D44" i="12"/>
  <c r="D41" i="12"/>
  <c r="D40" i="12"/>
  <c r="D39"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4" i="12"/>
  <c r="B21" i="12"/>
  <c r="B20" i="12"/>
  <c r="B19" i="12"/>
  <c r="B18" i="12"/>
  <c r="B17" i="12"/>
  <c r="B16" i="12"/>
  <c r="B15" i="12"/>
  <c r="B14" i="12"/>
  <c r="B13" i="12"/>
  <c r="B10" i="12"/>
  <c r="H9" i="12" l="1"/>
  <c r="F56" i="12"/>
  <c r="G55" i="12" s="1"/>
  <c r="D56" i="12"/>
  <c r="E54" i="12" s="1"/>
  <c r="B56" i="12"/>
  <c r="C54" i="12" s="1"/>
  <c r="H55" i="12"/>
  <c r="H54" i="12"/>
  <c r="F50" i="12"/>
  <c r="G49" i="12" s="1"/>
  <c r="D50" i="12"/>
  <c r="E48" i="12" s="1"/>
  <c r="B50" i="12"/>
  <c r="C49" i="12" s="1"/>
  <c r="H49" i="12"/>
  <c r="H48" i="12"/>
  <c r="F46" i="12"/>
  <c r="G45" i="12" s="1"/>
  <c r="D46" i="12"/>
  <c r="E45" i="12" s="1"/>
  <c r="B46" i="12"/>
  <c r="C45" i="12" s="1"/>
  <c r="H45" i="12"/>
  <c r="H44" i="12"/>
  <c r="F42" i="12"/>
  <c r="G41" i="12" s="1"/>
  <c r="D42" i="12"/>
  <c r="E40" i="12" s="1"/>
  <c r="B42" i="12"/>
  <c r="C41"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10" i="12" s="1"/>
  <c r="H10" i="12"/>
  <c r="F56" i="11"/>
  <c r="G55" i="11" s="1"/>
  <c r="D56" i="11"/>
  <c r="E55" i="11" s="1"/>
  <c r="B56" i="11"/>
  <c r="C55" i="11" s="1"/>
  <c r="H55" i="11"/>
  <c r="H54" i="11"/>
  <c r="F50" i="11"/>
  <c r="G49" i="11" s="1"/>
  <c r="D50" i="11"/>
  <c r="E49" i="11" s="1"/>
  <c r="B50" i="11"/>
  <c r="C49" i="11" s="1"/>
  <c r="H49" i="11"/>
  <c r="H48" i="11"/>
  <c r="F46" i="11"/>
  <c r="G45" i="11" s="1"/>
  <c r="D46" i="11"/>
  <c r="E45" i="11" s="1"/>
  <c r="B46" i="11"/>
  <c r="H45" i="11"/>
  <c r="H44" i="11"/>
  <c r="F42" i="11"/>
  <c r="G41" i="11" s="1"/>
  <c r="D42" i="11"/>
  <c r="E40" i="11" s="1"/>
  <c r="B42" i="11"/>
  <c r="C40" i="11" s="1"/>
  <c r="H41" i="11"/>
  <c r="H40" i="11"/>
  <c r="H39" i="11"/>
  <c r="F34" i="11"/>
  <c r="G33" i="11" s="1"/>
  <c r="D34" i="11"/>
  <c r="E32" i="11" s="1"/>
  <c r="B34" i="11"/>
  <c r="C33" i="11" s="1"/>
  <c r="H33" i="11"/>
  <c r="H32" i="11"/>
  <c r="H31" i="11"/>
  <c r="H30" i="11"/>
  <c r="H29" i="11"/>
  <c r="H28" i="11"/>
  <c r="H27" i="11"/>
  <c r="H26" i="11"/>
  <c r="H25" i="11"/>
  <c r="H24" i="11"/>
  <c r="F22" i="11"/>
  <c r="D22" i="11"/>
  <c r="E21" i="11" s="1"/>
  <c r="B22" i="11"/>
  <c r="C20" i="11" s="1"/>
  <c r="H21" i="11"/>
  <c r="H20" i="11"/>
  <c r="H19" i="11"/>
  <c r="H18" i="11"/>
  <c r="H17" i="11"/>
  <c r="H16" i="11"/>
  <c r="H15" i="11"/>
  <c r="H14" i="11"/>
  <c r="H13" i="11"/>
  <c r="F11" i="11"/>
  <c r="G10" i="11" s="1"/>
  <c r="D11" i="11"/>
  <c r="E9" i="11" s="1"/>
  <c r="B11" i="11"/>
  <c r="C9" i="11" s="1"/>
  <c r="H10" i="11"/>
  <c r="H9" i="11"/>
  <c r="F56" i="10"/>
  <c r="G55" i="10" s="1"/>
  <c r="D56" i="10"/>
  <c r="E54" i="10" s="1"/>
  <c r="B56" i="10"/>
  <c r="F50" i="10"/>
  <c r="G49" i="10" s="1"/>
  <c r="D50" i="10"/>
  <c r="E48" i="10" s="1"/>
  <c r="B50" i="10"/>
  <c r="C49" i="10" s="1"/>
  <c r="F46" i="10"/>
  <c r="G45" i="10" s="1"/>
  <c r="D46" i="10"/>
  <c r="E44" i="10" s="1"/>
  <c r="B46" i="10"/>
  <c r="C45" i="10" s="1"/>
  <c r="F42" i="10"/>
  <c r="G41" i="10" s="1"/>
  <c r="D42" i="10"/>
  <c r="E40" i="10" s="1"/>
  <c r="B42" i="10"/>
  <c r="C41" i="10" s="1"/>
  <c r="G40" i="10"/>
  <c r="F34" i="10"/>
  <c r="G27" i="10" s="1"/>
  <c r="D34" i="10"/>
  <c r="E33" i="10" s="1"/>
  <c r="B34" i="10"/>
  <c r="C33" i="10" s="1"/>
  <c r="F22" i="10"/>
  <c r="G14" i="10" s="1"/>
  <c r="D22" i="10"/>
  <c r="E21" i="10" s="1"/>
  <c r="B22" i="10"/>
  <c r="C20" i="10" s="1"/>
  <c r="F11" i="10"/>
  <c r="G10" i="10" s="1"/>
  <c r="D11" i="10"/>
  <c r="E9" i="10" s="1"/>
  <c r="B11" i="10"/>
  <c r="C10" i="10" s="1"/>
  <c r="F56" i="8"/>
  <c r="G55" i="8" s="1"/>
  <c r="D56" i="8"/>
  <c r="B56" i="8"/>
  <c r="C55" i="8" s="1"/>
  <c r="F50" i="8"/>
  <c r="G49" i="8" s="1"/>
  <c r="D50" i="8"/>
  <c r="B50" i="8"/>
  <c r="C49" i="8" s="1"/>
  <c r="F46" i="8"/>
  <c r="G45" i="8" s="1"/>
  <c r="D46" i="8"/>
  <c r="B46" i="8"/>
  <c r="C45" i="8" s="1"/>
  <c r="F42" i="8"/>
  <c r="G41" i="8" s="1"/>
  <c r="D42" i="8"/>
  <c r="B42" i="8"/>
  <c r="C41" i="8" s="1"/>
  <c r="F34" i="8"/>
  <c r="G33" i="8" s="1"/>
  <c r="D34" i="8"/>
  <c r="B34" i="8"/>
  <c r="C33" i="8" s="1"/>
  <c r="F22" i="8"/>
  <c r="G19" i="8" s="1"/>
  <c r="D22" i="8"/>
  <c r="B22" i="8"/>
  <c r="C18" i="8" s="1"/>
  <c r="F11" i="8"/>
  <c r="G10" i="8" s="1"/>
  <c r="D11" i="8"/>
  <c r="B11" i="8"/>
  <c r="C10" i="8" s="1"/>
  <c r="F56" i="7"/>
  <c r="G54" i="7" s="1"/>
  <c r="D56" i="7"/>
  <c r="B56" i="7"/>
  <c r="C55" i="7" s="1"/>
  <c r="F50" i="7"/>
  <c r="G49" i="7" s="1"/>
  <c r="D50" i="7"/>
  <c r="B50" i="7"/>
  <c r="C49" i="7" s="1"/>
  <c r="F46" i="7"/>
  <c r="G45" i="7" s="1"/>
  <c r="D46" i="7"/>
  <c r="B46" i="7"/>
  <c r="F42" i="7"/>
  <c r="G41" i="7" s="1"/>
  <c r="D42" i="7"/>
  <c r="B42" i="7"/>
  <c r="C41" i="7" s="1"/>
  <c r="F34" i="7"/>
  <c r="G33" i="7" s="1"/>
  <c r="D34" i="7"/>
  <c r="B34" i="7"/>
  <c r="C26" i="7" s="1"/>
  <c r="F22" i="7"/>
  <c r="G21" i="7" s="1"/>
  <c r="D22" i="7"/>
  <c r="B22" i="7"/>
  <c r="C21" i="7" s="1"/>
  <c r="F11" i="7"/>
  <c r="G10" i="7" s="1"/>
  <c r="D11" i="7"/>
  <c r="B11" i="7"/>
  <c r="C10" i="7" s="1"/>
  <c r="E54" i="8" l="1"/>
  <c r="H56" i="8"/>
  <c r="E48" i="8"/>
  <c r="H50" i="8"/>
  <c r="E44" i="8"/>
  <c r="H46" i="8"/>
  <c r="E40" i="8"/>
  <c r="H42" i="8"/>
  <c r="E33" i="8"/>
  <c r="H34" i="8"/>
  <c r="E21" i="8"/>
  <c r="H22" i="8"/>
  <c r="I21" i="8" s="1"/>
  <c r="E9" i="8"/>
  <c r="H11" i="8"/>
  <c r="E55" i="7"/>
  <c r="H56" i="7"/>
  <c r="E48" i="7"/>
  <c r="H50" i="7"/>
  <c r="E44" i="7"/>
  <c r="H46" i="7"/>
  <c r="E41" i="7"/>
  <c r="H42" i="7"/>
  <c r="E32" i="7"/>
  <c r="H34" i="7"/>
  <c r="I27" i="7" s="1"/>
  <c r="E20" i="7"/>
  <c r="H22" i="7"/>
  <c r="E10" i="7"/>
  <c r="H11" i="7"/>
  <c r="I10" i="7" s="1"/>
  <c r="G44" i="8"/>
  <c r="G46" i="8" s="1"/>
  <c r="G55" i="7"/>
  <c r="G48" i="8"/>
  <c r="G50" i="8" s="1"/>
  <c r="G44" i="10"/>
  <c r="G46" i="10" s="1"/>
  <c r="G28" i="7"/>
  <c r="G26" i="10"/>
  <c r="G30" i="10"/>
  <c r="G31" i="10"/>
  <c r="G30" i="7"/>
  <c r="G28" i="10"/>
  <c r="G26" i="7"/>
  <c r="G24" i="10"/>
  <c r="G32" i="10"/>
  <c r="G32" i="7"/>
  <c r="G25" i="10"/>
  <c r="G29" i="10"/>
  <c r="G33" i="10"/>
  <c r="G17" i="10"/>
  <c r="G18" i="7"/>
  <c r="G18" i="10"/>
  <c r="G20" i="7"/>
  <c r="G20" i="10"/>
  <c r="G16" i="10"/>
  <c r="G16" i="7"/>
  <c r="G19" i="10"/>
  <c r="G15" i="10"/>
  <c r="G9" i="7"/>
  <c r="G11" i="7" s="1"/>
  <c r="G44" i="11"/>
  <c r="G46" i="11" s="1"/>
  <c r="C41" i="11"/>
  <c r="C10" i="11"/>
  <c r="C11" i="11" s="1"/>
  <c r="C39" i="7"/>
  <c r="E41" i="11"/>
  <c r="G54" i="12"/>
  <c r="G56" i="12" s="1"/>
  <c r="E54" i="11"/>
  <c r="E56" i="11" s="1"/>
  <c r="G48" i="11"/>
  <c r="G50" i="11" s="1"/>
  <c r="G44" i="12"/>
  <c r="G46" i="12" s="1"/>
  <c r="E44" i="11"/>
  <c r="E46" i="11" s="1"/>
  <c r="G40" i="11"/>
  <c r="G9" i="11"/>
  <c r="G11" i="11" s="1"/>
  <c r="C13" i="10"/>
  <c r="C15" i="10"/>
  <c r="C14" i="10"/>
  <c r="C21" i="10"/>
  <c r="C18" i="10"/>
  <c r="E39" i="8"/>
  <c r="E17" i="8"/>
  <c r="C13" i="8"/>
  <c r="C21" i="8"/>
  <c r="C16" i="8"/>
  <c r="E49" i="12"/>
  <c r="E50" i="12" s="1"/>
  <c r="C55" i="12"/>
  <c r="C56" i="12" s="1"/>
  <c r="G39" i="12"/>
  <c r="G40" i="12"/>
  <c r="G48" i="12"/>
  <c r="G50" i="12" s="1"/>
  <c r="G9" i="12"/>
  <c r="G11" i="12" s="1"/>
  <c r="C40" i="12"/>
  <c r="E55" i="12"/>
  <c r="E56" i="12" s="1"/>
  <c r="C54" i="10"/>
  <c r="C55" i="10"/>
  <c r="E49" i="10"/>
  <c r="E50" i="10" s="1"/>
  <c r="C44" i="10"/>
  <c r="C46" i="10" s="1"/>
  <c r="C19" i="10"/>
  <c r="G54" i="11"/>
  <c r="G56" i="11" s="1"/>
  <c r="C54" i="11"/>
  <c r="C56" i="11" s="1"/>
  <c r="E48" i="11"/>
  <c r="E50" i="11" s="1"/>
  <c r="C48" i="11"/>
  <c r="C50" i="11" s="1"/>
  <c r="H46" i="11"/>
  <c r="I45" i="11" s="1"/>
  <c r="E39" i="11"/>
  <c r="E41" i="12"/>
  <c r="E39" i="12"/>
  <c r="C39" i="11"/>
  <c r="E10" i="11"/>
  <c r="E11" i="11" s="1"/>
  <c r="C48" i="8"/>
  <c r="C50" i="8" s="1"/>
  <c r="C48" i="12"/>
  <c r="C50" i="12" s="1"/>
  <c r="C40" i="8"/>
  <c r="C26" i="8"/>
  <c r="C27" i="8"/>
  <c r="C24" i="8"/>
  <c r="C29" i="8"/>
  <c r="C25" i="8"/>
  <c r="E14" i="8"/>
  <c r="E18" i="8"/>
  <c r="E19" i="8"/>
  <c r="E16" i="8"/>
  <c r="E20" i="8"/>
  <c r="E15" i="8"/>
  <c r="E13" i="8"/>
  <c r="C19" i="8"/>
  <c r="C17" i="8"/>
  <c r="C14" i="8"/>
  <c r="C20" i="8"/>
  <c r="C15" i="8"/>
  <c r="E9" i="12"/>
  <c r="E11" i="12" s="1"/>
  <c r="E54" i="7"/>
  <c r="E56" i="7" s="1"/>
  <c r="C44" i="12"/>
  <c r="C46" i="12" s="1"/>
  <c r="C39" i="12"/>
  <c r="E13" i="7"/>
  <c r="E15" i="7"/>
  <c r="G29" i="8"/>
  <c r="C44" i="11"/>
  <c r="E44" i="12"/>
  <c r="E46" i="12" s="1"/>
  <c r="G39" i="7"/>
  <c r="G14" i="8"/>
  <c r="G18" i="8"/>
  <c r="G20" i="8"/>
  <c r="G44" i="7"/>
  <c r="C48" i="7"/>
  <c r="C50" i="7" s="1"/>
  <c r="G24" i="8"/>
  <c r="C9" i="7"/>
  <c r="C11" i="7" s="1"/>
  <c r="C40" i="7"/>
  <c r="G48" i="7"/>
  <c r="G50" i="7" s="1"/>
  <c r="C54" i="7"/>
  <c r="C56" i="7" s="1"/>
  <c r="G27" i="8"/>
  <c r="G13" i="10"/>
  <c r="C16" i="10"/>
  <c r="G21" i="10"/>
  <c r="G39" i="11"/>
  <c r="H42" i="12"/>
  <c r="I41" i="12" s="1"/>
  <c r="G26" i="8"/>
  <c r="G16" i="8"/>
  <c r="G40" i="7"/>
  <c r="G21" i="8"/>
  <c r="G9" i="10"/>
  <c r="G11" i="10" s="1"/>
  <c r="H42" i="11"/>
  <c r="I41" i="11" s="1"/>
  <c r="C45" i="11"/>
  <c r="G13" i="8"/>
  <c r="G17" i="8"/>
  <c r="G25" i="8"/>
  <c r="G14" i="7"/>
  <c r="G24" i="7"/>
  <c r="G54" i="8"/>
  <c r="G56" i="8" s="1"/>
  <c r="C17" i="10"/>
  <c r="C48" i="10"/>
  <c r="C50" i="10" s="1"/>
  <c r="E45" i="7"/>
  <c r="I13" i="10"/>
  <c r="E49" i="7"/>
  <c r="G9" i="8"/>
  <c r="G11" i="8" s="1"/>
  <c r="G15" i="8"/>
  <c r="G28" i="8"/>
  <c r="E39" i="10"/>
  <c r="G48" i="10"/>
  <c r="G50" i="10" s="1"/>
  <c r="G54" i="10"/>
  <c r="G56" i="10" s="1"/>
  <c r="G26" i="11"/>
  <c r="G30" i="11"/>
  <c r="G24" i="11"/>
  <c r="G28" i="11"/>
  <c r="G32" i="11"/>
  <c r="C14" i="11"/>
  <c r="C18" i="11"/>
  <c r="C16" i="11"/>
  <c r="H11" i="11"/>
  <c r="I10" i="11" s="1"/>
  <c r="E55" i="10"/>
  <c r="E56" i="10" s="1"/>
  <c r="C26" i="10"/>
  <c r="C24" i="10"/>
  <c r="C30" i="10"/>
  <c r="C28" i="10"/>
  <c r="C32" i="10"/>
  <c r="C25" i="10"/>
  <c r="C27" i="10"/>
  <c r="C29" i="10"/>
  <c r="C31" i="10"/>
  <c r="E55" i="8"/>
  <c r="E56" i="8" s="1"/>
  <c r="E30" i="8"/>
  <c r="E31" i="8"/>
  <c r="E32" i="8"/>
  <c r="C28" i="8"/>
  <c r="E10" i="8"/>
  <c r="E11" i="8" s="1"/>
  <c r="I45" i="7"/>
  <c r="C44" i="7"/>
  <c r="C24" i="7"/>
  <c r="E45" i="10"/>
  <c r="E46" i="10" s="1"/>
  <c r="E41" i="10"/>
  <c r="C40" i="10"/>
  <c r="E24" i="10"/>
  <c r="E25" i="10"/>
  <c r="E26" i="10"/>
  <c r="E27" i="10"/>
  <c r="E28" i="10"/>
  <c r="E29" i="10"/>
  <c r="E30" i="10"/>
  <c r="E31" i="10"/>
  <c r="E32" i="10"/>
  <c r="I24" i="10"/>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50" i="8" s="1"/>
  <c r="E45" i="8"/>
  <c r="E46" i="8" s="1"/>
  <c r="C44" i="8"/>
  <c r="C46" i="8" s="1"/>
  <c r="E41" i="8"/>
  <c r="E24" i="8"/>
  <c r="E25" i="8"/>
  <c r="E26" i="8"/>
  <c r="E27" i="8"/>
  <c r="E28" i="8"/>
  <c r="E29" i="8"/>
  <c r="C30" i="8"/>
  <c r="C32" i="8"/>
  <c r="C31" i="8"/>
  <c r="C9" i="8"/>
  <c r="C11" i="8" s="1"/>
  <c r="I49" i="7"/>
  <c r="C45" i="7"/>
  <c r="E39" i="7"/>
  <c r="I41" i="7"/>
  <c r="E40" i="7"/>
  <c r="E25" i="7"/>
  <c r="E24" i="7"/>
  <c r="E27" i="7"/>
  <c r="E29" i="7"/>
  <c r="E31" i="7"/>
  <c r="E33" i="7"/>
  <c r="C30" i="7"/>
  <c r="C28" i="7"/>
  <c r="C32" i="7"/>
  <c r="E17" i="7"/>
  <c r="E19" i="7"/>
  <c r="E21" i="7"/>
  <c r="C14" i="7"/>
  <c r="C18" i="7"/>
  <c r="C16" i="7"/>
  <c r="C20" i="7"/>
  <c r="E9" i="7"/>
  <c r="E11" i="7" s="1"/>
  <c r="H56" i="11"/>
  <c r="I55" i="11" s="1"/>
  <c r="C54" i="8"/>
  <c r="C56" i="8" s="1"/>
  <c r="I55" i="7"/>
  <c r="E25" i="12"/>
  <c r="E29" i="12"/>
  <c r="E27" i="12"/>
  <c r="E31" i="12"/>
  <c r="C24" i="12"/>
  <c r="C26" i="12"/>
  <c r="C28" i="12"/>
  <c r="C30" i="12"/>
  <c r="C32" i="12"/>
  <c r="E13" i="12"/>
  <c r="E17" i="12"/>
  <c r="E15" i="12"/>
  <c r="E19" i="12"/>
  <c r="C14" i="12"/>
  <c r="C16" i="12"/>
  <c r="C18" i="12"/>
  <c r="C20" i="12"/>
  <c r="G26" i="12"/>
  <c r="G40" i="8"/>
  <c r="G30" i="8"/>
  <c r="G31" i="8"/>
  <c r="G32" i="8"/>
  <c r="I31" i="8"/>
  <c r="G30" i="12"/>
  <c r="G56" i="7"/>
  <c r="G46" i="7"/>
  <c r="I15" i="7"/>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5" i="11" s="1"/>
  <c r="G14" i="11"/>
  <c r="G16" i="11"/>
  <c r="G18" i="11"/>
  <c r="G20" i="11"/>
  <c r="E20" i="11"/>
  <c r="E18" i="11"/>
  <c r="E16" i="11"/>
  <c r="E14" i="11"/>
  <c r="H34" i="11"/>
  <c r="I27" i="11" s="1"/>
  <c r="E24" i="11"/>
  <c r="C25" i="11"/>
  <c r="G25" i="11"/>
  <c r="E26" i="11"/>
  <c r="C27" i="11"/>
  <c r="G27" i="11"/>
  <c r="E28" i="11"/>
  <c r="C29" i="11"/>
  <c r="G29" i="11"/>
  <c r="E30" i="11"/>
  <c r="C31" i="11"/>
  <c r="G31" i="11"/>
  <c r="I9" i="10"/>
  <c r="I40" i="10"/>
  <c r="I44" i="10"/>
  <c r="I48" i="10"/>
  <c r="I54" i="10"/>
  <c r="C39" i="10"/>
  <c r="G39" i="10"/>
  <c r="G42" i="10" s="1"/>
  <c r="I9" i="8"/>
  <c r="I40" i="8"/>
  <c r="I44" i="8"/>
  <c r="I48" i="8"/>
  <c r="I54" i="8"/>
  <c r="C39" i="8"/>
  <c r="G39" i="8"/>
  <c r="C13" i="7"/>
  <c r="G13" i="7"/>
  <c r="E14" i="7"/>
  <c r="C15" i="7"/>
  <c r="G15" i="7"/>
  <c r="E16" i="7"/>
  <c r="C17" i="7"/>
  <c r="G17" i="7"/>
  <c r="E18" i="7"/>
  <c r="C19" i="7"/>
  <c r="G19" i="7"/>
  <c r="C25" i="7"/>
  <c r="G25" i="7"/>
  <c r="E26" i="7"/>
  <c r="C27" i="7"/>
  <c r="G27" i="7"/>
  <c r="E28" i="7"/>
  <c r="C29" i="7"/>
  <c r="G29" i="7"/>
  <c r="E30" i="7"/>
  <c r="C31" i="7"/>
  <c r="G31" i="7"/>
  <c r="C33" i="7"/>
  <c r="D56" i="6"/>
  <c r="E54" i="6" s="1"/>
  <c r="B56" i="6"/>
  <c r="E50" i="7" l="1"/>
  <c r="E46" i="7"/>
  <c r="G42" i="8"/>
  <c r="G42" i="7"/>
  <c r="G34" i="10"/>
  <c r="G34" i="8"/>
  <c r="G22" i="8"/>
  <c r="G22" i="10"/>
  <c r="G42" i="11"/>
  <c r="C46" i="11"/>
  <c r="C42" i="7"/>
  <c r="I44" i="11"/>
  <c r="I46" i="11" s="1"/>
  <c r="E42" i="11"/>
  <c r="C42" i="11"/>
  <c r="C42" i="8"/>
  <c r="I44" i="7"/>
  <c r="I46" i="7" s="1"/>
  <c r="C46" i="7"/>
  <c r="C42" i="12"/>
  <c r="G42" i="12"/>
  <c r="I54" i="11"/>
  <c r="I56" i="11" s="1"/>
  <c r="C56" i="10"/>
  <c r="C42" i="10"/>
  <c r="C22" i="10"/>
  <c r="I15" i="10"/>
  <c r="I17" i="10"/>
  <c r="E42" i="8"/>
  <c r="E22" i="8"/>
  <c r="C22" i="8"/>
  <c r="E42" i="7"/>
  <c r="H56" i="6"/>
  <c r="I55" i="6" s="1"/>
  <c r="E42" i="12"/>
  <c r="E42" i="10"/>
  <c r="I9" i="11"/>
  <c r="I11" i="11" s="1"/>
  <c r="I40" i="12"/>
  <c r="I25" i="8"/>
  <c r="I29" i="8"/>
  <c r="I18" i="8"/>
  <c r="I39" i="12"/>
  <c r="I48" i="7"/>
  <c r="I50" i="7" s="1"/>
  <c r="I33" i="7"/>
  <c r="I32" i="7"/>
  <c r="I25" i="7"/>
  <c r="I29" i="7"/>
  <c r="I16" i="7"/>
  <c r="I19" i="10"/>
  <c r="I15" i="8"/>
  <c r="I21" i="10"/>
  <c r="I32" i="8"/>
  <c r="I18" i="10"/>
  <c r="I40" i="11"/>
  <c r="I40" i="7"/>
  <c r="I39" i="11"/>
  <c r="I45" i="12"/>
  <c r="I46" i="12" s="1"/>
  <c r="I39" i="7"/>
  <c r="I24" i="8"/>
  <c r="I14" i="10"/>
  <c r="I20" i="10"/>
  <c r="I28" i="8"/>
  <c r="I16" i="10"/>
  <c r="C34" i="10"/>
  <c r="G34" i="11"/>
  <c r="G22" i="11"/>
  <c r="I21" i="11"/>
  <c r="I19" i="11"/>
  <c r="I17" i="11"/>
  <c r="I29" i="10"/>
  <c r="I25" i="10"/>
  <c r="I33" i="10"/>
  <c r="I30" i="10"/>
  <c r="I30" i="8"/>
  <c r="I26" i="8"/>
  <c r="I27" i="8"/>
  <c r="I33" i="8"/>
  <c r="I14" i="8"/>
  <c r="I19" i="8"/>
  <c r="I20" i="8"/>
  <c r="I16" i="8"/>
  <c r="I13" i="8"/>
  <c r="I17" i="8"/>
  <c r="I54" i="7"/>
  <c r="I56" i="7" s="1"/>
  <c r="I24" i="7"/>
  <c r="I28" i="7"/>
  <c r="I26" i="7"/>
  <c r="I30" i="7"/>
  <c r="I31" i="7"/>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C54" i="6"/>
  <c r="C55" i="6"/>
  <c r="I42" i="11" l="1"/>
  <c r="I42" i="7"/>
  <c r="I42" i="12"/>
  <c r="I42" i="8"/>
  <c r="I22" i="10"/>
  <c r="I34" i="8"/>
  <c r="I22" i="8"/>
  <c r="I34" i="7"/>
  <c r="I34" i="10"/>
  <c r="I22" i="7"/>
  <c r="I54" i="6"/>
  <c r="I56" i="6" s="1"/>
  <c r="I22" i="12"/>
  <c r="I34" i="12"/>
  <c r="I22" i="11"/>
  <c r="I34" i="11"/>
  <c r="I42" i="10"/>
  <c r="C56" i="6"/>
  <c r="D50" i="6" l="1"/>
  <c r="E49" i="6" s="1"/>
  <c r="B50" i="6"/>
  <c r="D46" i="6"/>
  <c r="E45" i="6" s="1"/>
  <c r="B46" i="6"/>
  <c r="D42" i="6"/>
  <c r="E41" i="6" s="1"/>
  <c r="B42" i="6"/>
  <c r="D34" i="6"/>
  <c r="E28" i="6" s="1"/>
  <c r="B34" i="6"/>
  <c r="D22" i="6"/>
  <c r="E18" i="6" s="1"/>
  <c r="B22" i="6"/>
  <c r="D11" i="6"/>
  <c r="E9" i="6" s="1"/>
  <c r="B11" i="6"/>
  <c r="C15" i="6" l="1"/>
  <c r="H22" i="6"/>
  <c r="I16" i="6" s="1"/>
  <c r="C10" i="6"/>
  <c r="H11" i="6"/>
  <c r="I10" i="6" s="1"/>
  <c r="C33" i="6"/>
  <c r="H34" i="6"/>
  <c r="I26" i="6" s="1"/>
  <c r="C49" i="6"/>
  <c r="H50" i="6"/>
  <c r="I49" i="6" s="1"/>
  <c r="C45" i="6"/>
  <c r="H46" i="6"/>
  <c r="I45" i="6" s="1"/>
  <c r="C40" i="6"/>
  <c r="H42" i="6"/>
  <c r="I39" i="6" s="1"/>
  <c r="E44" i="6"/>
  <c r="E46" i="6" s="1"/>
  <c r="C39" i="6"/>
  <c r="C14" i="6"/>
  <c r="E16" i="6"/>
  <c r="E10" i="6"/>
  <c r="E11" i="6" s="1"/>
  <c r="C21" i="6"/>
  <c r="E48" i="6"/>
  <c r="E50" i="6" s="1"/>
  <c r="C48" i="6"/>
  <c r="E39" i="6"/>
  <c r="E31" i="6"/>
  <c r="E24" i="6"/>
  <c r="E27" i="6"/>
  <c r="E26" i="6"/>
  <c r="E29" i="6"/>
  <c r="E32" i="6"/>
  <c r="C31" i="6"/>
  <c r="C26" i="6"/>
  <c r="C13" i="6"/>
  <c r="C16" i="6"/>
  <c r="C19" i="6"/>
  <c r="C9" i="6"/>
  <c r="C24" i="6"/>
  <c r="C32" i="6"/>
  <c r="E40" i="6"/>
  <c r="E13" i="6"/>
  <c r="C18" i="6"/>
  <c r="E21" i="6"/>
  <c r="C28" i="6"/>
  <c r="C41" i="6"/>
  <c r="E19" i="6"/>
  <c r="E14" i="6"/>
  <c r="C44" i="6"/>
  <c r="C17" i="6"/>
  <c r="E20" i="6"/>
  <c r="C27" i="6"/>
  <c r="E30" i="6"/>
  <c r="C29" i="6"/>
  <c r="E17" i="6"/>
  <c r="E15" i="6"/>
  <c r="C20" i="6"/>
  <c r="E25" i="6"/>
  <c r="C30" i="6"/>
  <c r="E33" i="6"/>
  <c r="C25" i="6"/>
  <c r="C50" i="6" l="1"/>
  <c r="C11" i="6"/>
  <c r="C46" i="6"/>
  <c r="C42" i="6"/>
  <c r="E42" i="6"/>
  <c r="C22" i="6"/>
  <c r="I29"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11" i="12" l="1"/>
  <c r="I10" i="12" s="1"/>
  <c r="C9" i="12"/>
  <c r="C11" i="12" s="1"/>
  <c r="I9" i="12" l="1"/>
  <c r="I11" i="12" s="1"/>
</calcChain>
</file>

<file path=xl/sharedStrings.xml><?xml version="1.0" encoding="utf-8"?>
<sst xmlns="http://schemas.openxmlformats.org/spreadsheetml/2006/main" count="423" uniqueCount="63">
  <si>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</si>
  <si>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</si>
  <si>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</si>
  <si>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</si>
  <si>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</si>
  <si>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</si>
  <si>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</si>
  <si>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</si>
  <si>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</si>
  <si>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</si>
  <si>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</si>
  <si>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</si>
  <si>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</si>
  <si>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</si>
  <si>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</si>
  <si>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</si>
  <si>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</si>
  <si>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</si>
  <si>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</si>
  <si>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</si>
  <si>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</si>
  <si>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</si>
  <si>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</si>
  <si>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</si>
  <si>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</si>
  <si>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</si>
  <si>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</si>
  <si>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</si>
  <si>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</si>
  <si>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</si>
  <si>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</si>
  <si>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</si>
  <si>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</si>
  <si>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</si>
  <si>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</si>
  <si>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</si>
  <si>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</si>
  <si>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</si>
  <si>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American Indian or Alaskan Native</t>
  </si>
  <si>
    <t>Black or African American</t>
  </si>
  <si>
    <t>Hispanic or Latino</t>
  </si>
  <si>
    <t>Native Hawaiian or Other Pacific Isl.</t>
  </si>
  <si>
    <t>Two or More Races</t>
  </si>
  <si>
    <t>Non-Resident Alien</t>
  </si>
  <si>
    <t>Unknown</t>
  </si>
  <si>
    <t>Delivery Mode of Major</t>
  </si>
  <si>
    <t>Time Status</t>
  </si>
  <si>
    <t>Degree Seeking Status</t>
  </si>
  <si>
    <t>Degree Seeking</t>
  </si>
  <si>
    <t>Not Degree Seeking</t>
  </si>
  <si>
    <t>College of Business and Management</t>
  </si>
  <si>
    <t>College of Education and Human Services</t>
  </si>
  <si>
    <t>College of Liberal Arts and Sciences</t>
  </si>
  <si>
    <t>College of Public Affairs and Administration</t>
  </si>
  <si>
    <t>Provost and Vice Chancellor of Academic Affairs</t>
  </si>
  <si>
    <t>Student Profile: Spring 2012 (as of Census)</t>
  </si>
  <si>
    <t xml:space="preserve"> </t>
  </si>
  <si>
    <t>University of Illinois Springfield</t>
  </si>
  <si>
    <t>Notes:</t>
  </si>
  <si>
    <t xml:space="preserve">Time status is based on 9 and 12 hours considered full time at the graduate and undergraduate levels, respectively.  FTE is based on 12 and 15 hours considered full time at the graduate and undergraduate levels, respectively.  Average age is based on the term date of each year's census. </t>
  </si>
  <si>
    <t xml:space="preserve">Data include all students in programs offered by the college, including degree, certificate, and non-degree options.  These totals may not correspond to data reported in other tables where the focus may be limited to degree programs only.          </t>
  </si>
  <si>
    <t>Student Profile:  Spring 2021 (as of Census)</t>
  </si>
  <si>
    <t>Residency  (Address at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</si>
</sst>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i/>
      <sz val="8"/>
      <name val="Arial"/>
      <family val="2"/>
    </font>
    <font>
      <sz val="10"/>
      <name val="Arial"/>
      <family val="2"/>
    </font>
    <font>
      <sz val="9"/>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56">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164" fontId="6" fillId="0" borderId="10" xfId="1" applyNumberFormat="1" applyFont="1" applyBorder="1" applyAlignment="1"/>
    <xf numFmtId="164" fontId="6" fillId="0" borderId="13" xfId="1" applyNumberFormat="1" applyFont="1" applyBorder="1" applyAlignment="1"/>
    <xf numFmtId="164" fontId="6" fillId="0" borderId="11" xfId="1" applyNumberFormat="1" applyFont="1" applyBorder="1" applyAlignment="1"/>
    <xf numFmtId="164" fontId="6" fillId="0" borderId="14" xfId="1" applyNumberFormat="1" applyFont="1" applyBorder="1" applyAlignment="1"/>
    <xf numFmtId="164" fontId="6" fillId="0" borderId="5" xfId="1" applyNumberFormat="1" applyFont="1" applyBorder="1" applyAlignment="1"/>
    <xf numFmtId="164" fontId="6" fillId="0" borderId="6" xfId="1" applyNumberFormat="1" applyFont="1" applyBorder="1" applyAlignment="1"/>
    <xf numFmtId="9" fontId="6" fillId="0" borderId="5" xfId="1" applyNumberFormat="1" applyFont="1" applyBorder="1" applyAlignment="1"/>
    <xf numFmtId="164" fontId="6" fillId="0" borderId="15" xfId="1" applyNumberFormat="1" applyFont="1" applyBorder="1" applyAlignment="1"/>
    <xf numFmtId="164" fontId="6" fillId="0" borderId="16" xfId="1" applyNumberFormat="1" applyFont="1" applyBorder="1" applyAlignment="1"/>
    <xf numFmtId="164" fontId="6" fillId="3" borderId="6" xfId="1" applyNumberFormat="1" applyFont="1" applyFill="1" applyBorder="1" applyAlignment="1"/>
    <xf numFmtId="0" fontId="1" fillId="0" borderId="42" xfId="0" applyFont="1" applyBorder="1" applyAlignment="1">
      <alignment horizontal="left" indent="1"/>
    </xf>
    <xf numFmtId="164" fontId="6" fillId="0" borderId="34" xfId="1" applyNumberFormat="1" applyFont="1" applyBorder="1" applyAlignment="1"/>
    <xf numFmtId="164" fontId="6" fillId="3" borderId="35" xfId="1" applyNumberFormat="1" applyFont="1" applyFill="1" applyBorder="1" applyAlignment="1"/>
    <xf numFmtId="2" fontId="0" fillId="0" borderId="24" xfId="0" applyNumberFormat="1" applyBorder="1" applyAlignment="1">
      <alignment horizontal="right" indent="3"/>
    </xf>
    <xf numFmtId="2" fontId="0" fillId="0" borderId="26" xfId="0" applyNumberFormat="1" applyBorder="1" applyAlignment="1">
      <alignment horizontal="right" indent="3"/>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52" xfId="0" applyFont="1" applyFill="1" applyBorder="1" applyAlignment="1">
      <alignment horizontal="center"/>
    </xf>
    <xf numFmtId="0" fontId="2" fillId="2" borderId="26" xfId="0" applyFont="1" applyFill="1" applyBorder="1" applyAlignment="1">
      <alignment horizontal="center"/>
    </xf>
    <xf numFmtId="164" fontId="1" fillId="0" borderId="24" xfId="1" applyNumberFormat="1" applyFont="1" applyBorder="1" applyAlignment="1"/>
    <xf numFmtId="164" fontId="1" fillId="0" borderId="53" xfId="1" applyNumberFormat="1" applyFont="1" applyBorder="1" applyAlignment="1"/>
    <xf numFmtId="164" fontId="1" fillId="0" borderId="26" xfId="1" applyNumberFormat="1" applyFont="1" applyBorder="1" applyAlignment="1"/>
    <xf numFmtId="9" fontId="1" fillId="0" borderId="0" xfId="1" applyNumberFormat="1" applyFont="1" applyBorder="1" applyAlignment="1"/>
    <xf numFmtId="164" fontId="1" fillId="0" borderId="0" xfId="1" applyNumberFormat="1" applyFont="1" applyBorder="1" applyAlignment="1"/>
    <xf numFmtId="166" fontId="0" fillId="0" borderId="37" xfId="0" applyNumberFormat="1" applyBorder="1" applyAlignment="1">
      <alignment horizontal="right" indent="2"/>
    </xf>
    <xf numFmtId="164" fontId="1" fillId="0" borderId="54" xfId="1" applyNumberFormat="1" applyFont="1" applyBorder="1" applyAlignment="1"/>
    <xf numFmtId="166" fontId="0" fillId="0" borderId="0" xfId="0" applyNumberFormat="1"/>
    <xf numFmtId="0" fontId="0" fillId="0" borderId="0" xfId="0" applyBorder="1" applyAlignment="1">
      <alignment horizontal="right"/>
    </xf>
    <xf numFmtId="3" fontId="0" fillId="0" borderId="0" xfId="0" applyNumberFormat="1" applyBorder="1" applyAlignment="1"/>
    <xf numFmtId="164" fontId="1" fillId="3" borderId="0" xfId="1" applyNumberFormat="1" applyFont="1" applyFill="1" applyBorder="1" applyAlignment="1"/>
    <xf numFmtId="0" fontId="7" fillId="0" borderId="0" xfId="0" applyFont="1"/>
    <xf numFmtId="0" fontId="7" fillId="0" borderId="0" xfId="0" applyFont="1" applyAlignment="1">
      <alignment horizontal="right" indent="1"/>
    </xf>
    <xf numFmtId="3" fontId="0" fillId="0" borderId="12" xfId="0" applyNumberFormat="1" applyFill="1" applyBorder="1" applyAlignment="1"/>
    <xf numFmtId="3" fontId="0" fillId="0" borderId="1" xfId="0" applyNumberFormat="1" applyFill="1" applyBorder="1" applyAlignment="1"/>
    <xf numFmtId="0" fontId="7" fillId="0" borderId="0" xfId="0" applyFont="1" applyAlignment="1">
      <alignment horizontal="left" wrapText="1"/>
    </xf>
    <xf numFmtId="0" fontId="5" fillId="0" borderId="0" xfId="0" applyFont="1" applyAlignment="1">
      <alignment horizontal="right"/>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40" xfId="0" applyNumberFormat="1" applyBorder="1" applyAlignment="1">
      <alignment horizontal="right" indent="2"/>
    </xf>
    <xf numFmtId="0" fontId="7" fillId="0" borderId="0" xfId="0" applyFont="1" applyAlignment="1">
      <alignment wrapText="1"/>
    </xf>
    <xf numFmtId="0" fontId="7" fillId="0" borderId="0" xfId="0" applyFont="1" applyAlignment="1"/>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4" xfId="0" applyNumberFormat="1" applyFill="1" applyBorder="1" applyAlignment="1">
      <alignment horizontal="right" indent="3"/>
    </xf>
    <xf numFmtId="2" fontId="0" fillId="0" borderId="28" xfId="0" applyNumberFormat="1" applyFill="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6" xfId="0" applyNumberFormat="1" applyFill="1" applyBorder="1" applyAlignment="1">
      <alignment horizontal="right" indent="3"/>
    </xf>
    <xf numFmtId="2" fontId="0" fillId="0" borderId="29" xfId="0" applyNumberFormat="1" applyFill="1" applyBorder="1" applyAlignment="1">
      <alignment horizontal="right" indent="3"/>
    </xf>
    <xf numFmtId="0" fontId="4"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0" fontId="5" fillId="0" borderId="0" xfId="0" quotePrefix="1" applyFont="1" applyAlignment="1">
      <alignment horizontal="right"/>
    </xf>
    <xf numFmtId="0" fontId="2" fillId="2" borderId="50" xfId="0" applyFont="1" applyFill="1" applyBorder="1" applyAlignment="1">
      <alignment horizontal="center"/>
    </xf>
    <xf numFmtId="0" fontId="2" fillId="2" borderId="51" xfId="0" applyFont="1" applyFill="1" applyBorder="1" applyAlignment="1">
      <alignment horizontal="center"/>
    </xf>
    <xf numFmtId="2" fontId="0" fillId="0" borderId="46" xfId="0" applyNumberFormat="1" applyBorder="1" applyAlignment="1">
      <alignment horizontal="center"/>
    </xf>
    <xf numFmtId="2" fontId="0" fillId="0" borderId="47" xfId="0" applyNumberFormat="1" applyBorder="1" applyAlignment="1">
      <alignment horizontal="center"/>
    </xf>
    <xf numFmtId="2" fontId="0" fillId="0" borderId="49" xfId="0" applyNumberFormat="1" applyBorder="1" applyAlignment="1">
      <alignment horizontal="center"/>
    </xf>
    <xf numFmtId="166" fontId="0" fillId="0" borderId="41" xfId="0" applyNumberFormat="1" applyBorder="1" applyAlignment="1">
      <alignment horizontal="center"/>
    </xf>
    <xf numFmtId="166" fontId="0" fillId="0" borderId="8" xfId="0" applyNumberFormat="1" applyBorder="1" applyAlignment="1">
      <alignment horizontal="center"/>
    </xf>
    <xf numFmtId="166" fontId="0" fillId="0" borderId="55" xfId="0" applyNumberFormat="1" applyBorder="1" applyAlignment="1">
      <alignment horizontal="center"/>
    </xf>
    <xf numFmtId="166" fontId="0" fillId="0" borderId="9" xfId="0" applyNumberFormat="1" applyBorder="1" applyAlignment="1">
      <alignment horizontal="center"/>
    </xf>
    <xf numFmtId="2" fontId="0" fillId="0" borderId="44" xfId="0" applyNumberFormat="1" applyBorder="1" applyAlignment="1">
      <alignment horizontal="center"/>
    </xf>
    <xf numFmtId="2" fontId="0" fillId="0" borderId="45" xfId="0" applyNumberFormat="1" applyBorder="1" applyAlignment="1">
      <alignment horizontal="center"/>
    </xf>
    <xf numFmtId="2" fontId="0" fillId="0" borderId="48" xfId="0" applyNumberFormat="1" applyBorder="1" applyAlignment="1">
      <alignment horizontal="center"/>
    </xf>
    <xf numFmtId="165" fontId="0" fillId="0" borderId="41" xfId="0" applyNumberFormat="1" applyBorder="1" applyAlignment="1">
      <alignment horizontal="center"/>
    </xf>
    <xf numFmtId="165" fontId="0" fillId="0" borderId="9" xfId="0" applyNumberFormat="1" applyBorder="1" applyAlignment="1">
      <alignment horizontal="center"/>
    </xf>
    <xf numFmtId="165" fontId="0" fillId="0" borderId="43" xfId="0" applyNumberFormat="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tabSelected="1" zoomScale="96" zoomScaleNormal="96" workbookViewId="0">
      <selection activeCell="A2" sqref="A2:I2"/>
    </sheetView>
  </sheetViews>
  <sheetFormatPr defaultRowHeight="13.2" x14ac:dyDescent="0.25"/>
  <cols>
    <col min="1" max="1" width="36.6640625" customWidth="1"/>
    <col min="2" max="5" width="8.6640625" customWidth="1"/>
    <col min="6" max="7" width="8.6640625" hidden="1" customWidth="1"/>
    <col min="8" max="9" width="8.6640625" customWidth="1"/>
  </cols>
  <sheetData>
    <row r="2" spans="1:9" ht="15.6" x14ac:dyDescent="0.3">
      <c r="A2" s="102" t="s">
        <v>57</v>
      </c>
      <c r="B2" s="102"/>
      <c r="C2" s="102"/>
      <c r="D2" s="102"/>
      <c r="E2" s="102"/>
      <c r="F2" s="102"/>
      <c r="G2" s="102"/>
      <c r="H2" s="102"/>
      <c r="I2" s="102"/>
    </row>
    <row r="3" spans="1:9" ht="15.6" x14ac:dyDescent="0.3">
      <c r="A3" s="102" t="s">
        <v>61</v>
      </c>
      <c r="B3" s="102"/>
      <c r="C3" s="102"/>
      <c r="D3" s="102"/>
      <c r="E3" s="102"/>
      <c r="F3" s="102"/>
      <c r="G3" s="102"/>
      <c r="H3" s="102"/>
      <c r="I3" s="102"/>
    </row>
    <row r="4" spans="1:9" ht="15.6" x14ac:dyDescent="0.3">
      <c r="A4" s="102" t="s">
        <v>50</v>
      </c>
      <c r="B4" s="102"/>
      <c r="C4" s="102"/>
      <c r="D4" s="102"/>
      <c r="E4" s="102"/>
      <c r="F4" s="102"/>
      <c r="G4" s="102"/>
      <c r="H4" s="102"/>
      <c r="I4" s="102"/>
    </row>
    <row r="5" spans="1:9" ht="13.8" thickBot="1" x14ac:dyDescent="0.3"/>
    <row r="6" spans="1:9" ht="13.8" thickTop="1" x14ac:dyDescent="0.25">
      <c r="A6" s="22"/>
      <c r="B6" s="103" t="s">
        <v>0</v>
      </c>
      <c r="C6" s="104"/>
      <c r="D6" s="105" t="s">
        <v>35</v>
      </c>
      <c r="E6" s="104"/>
      <c r="F6" s="68"/>
      <c r="G6" s="68"/>
      <c r="H6" s="103" t="s">
        <v>7</v>
      </c>
      <c r="I6" s="106"/>
    </row>
    <row r="7" spans="1:9" x14ac:dyDescent="0.25">
      <c r="A7" s="23"/>
      <c r="B7" s="24" t="s">
        <v>1</v>
      </c>
      <c r="C7" s="25" t="s">
        <v>2</v>
      </c>
      <c r="D7" s="24" t="s">
        <v>1</v>
      </c>
      <c r="E7" s="25" t="s">
        <v>2</v>
      </c>
      <c r="F7" s="69"/>
      <c r="G7" s="69"/>
      <c r="H7" s="24" t="s">
        <v>1</v>
      </c>
      <c r="I7" s="27" t="s">
        <v>2</v>
      </c>
    </row>
    <row r="8" spans="1:9" x14ac:dyDescent="0.25">
      <c r="A8" s="28" t="s">
        <v>4</v>
      </c>
      <c r="B8" s="29"/>
      <c r="C8" s="29"/>
      <c r="D8" s="29"/>
      <c r="E8" s="29"/>
      <c r="F8" s="29"/>
      <c r="G8" s="29"/>
      <c r="H8" s="29"/>
      <c r="I8" s="31"/>
    </row>
    <row r="9" spans="1:9" x14ac:dyDescent="0.25">
      <c r="A9" s="9" t="s">
        <v>5</v>
      </c>
      <c r="B9" s="4">
        <v>288</v>
      </c>
      <c r="C9" s="13">
        <f>B9/B11</f>
        <v>0.54648956356736245</v>
      </c>
      <c r="D9" s="4">
        <v>129</v>
      </c>
      <c r="E9" s="13">
        <f>D9/D11</f>
        <v>0.49236641221374045</v>
      </c>
      <c r="F9" s="4">
        <v>0</v>
      </c>
      <c r="G9" s="13" t="s">
        <v>56</v>
      </c>
      <c r="H9" s="4">
        <f>B9+D9</f>
        <v>417</v>
      </c>
      <c r="I9" s="14">
        <f>H9/H11</f>
        <v>0.52851711026615966</v>
      </c>
    </row>
    <row r="10" spans="1:9" x14ac:dyDescent="0.25">
      <c r="A10" s="10" t="s">
        <v>6</v>
      </c>
      <c r="B10" s="6">
        <v>239</v>
      </c>
      <c r="C10" s="15">
        <f>B10/B11</f>
        <v>0.45351043643263755</v>
      </c>
      <c r="D10" s="6">
        <v>133</v>
      </c>
      <c r="E10" s="15">
        <f>D10/D11</f>
        <v>0.50763358778625955</v>
      </c>
      <c r="F10" s="6">
        <v>0</v>
      </c>
      <c r="G10" s="15" t="s">
        <v>56</v>
      </c>
      <c r="H10" s="6">
        <f>B10+D10</f>
        <v>372</v>
      </c>
      <c r="I10" s="16">
        <f>H10/H11</f>
        <v>0.47148288973384028</v>
      </c>
    </row>
    <row r="11" spans="1:9" x14ac:dyDescent="0.25">
      <c r="A11" s="11" t="s">
        <v>7</v>
      </c>
      <c r="B11" s="7">
        <f>SUM(B9:B10)</f>
        <v>527</v>
      </c>
      <c r="C11" s="17">
        <f>SUM(C9:C10)</f>
        <v>1</v>
      </c>
      <c r="D11" s="7">
        <f>D9+D10</f>
        <v>262</v>
      </c>
      <c r="E11" s="17">
        <f>SUM(E9:E10)</f>
        <v>1</v>
      </c>
      <c r="F11" s="7">
        <f>F9+F10</f>
        <v>0</v>
      </c>
      <c r="G11" s="17" t="s">
        <v>56</v>
      </c>
      <c r="H11" s="7">
        <f>B11+D11</f>
        <v>789</v>
      </c>
      <c r="I11" s="18">
        <f>SUM(I9:I10)</f>
        <v>1</v>
      </c>
    </row>
    <row r="12" spans="1:9" x14ac:dyDescent="0.25">
      <c r="A12" s="28" t="s">
        <v>8</v>
      </c>
      <c r="B12" s="35"/>
      <c r="C12" s="35"/>
      <c r="D12" s="35"/>
      <c r="E12" s="35"/>
      <c r="F12" s="35"/>
      <c r="G12" s="35"/>
      <c r="H12" s="35"/>
      <c r="I12" s="36"/>
    </row>
    <row r="13" spans="1:9" x14ac:dyDescent="0.25">
      <c r="A13" s="9" t="s">
        <v>38</v>
      </c>
      <c r="B13" s="5">
        <v>1</v>
      </c>
      <c r="C13" s="13">
        <f>B13/B22</f>
        <v>1.8975332068311196E-3</v>
      </c>
      <c r="D13" s="5">
        <v>0</v>
      </c>
      <c r="E13" s="13">
        <f>D13/D22</f>
        <v>0</v>
      </c>
      <c r="F13" s="5">
        <v>0</v>
      </c>
      <c r="G13" s="70"/>
      <c r="H13" s="4">
        <f t="shared" ref="H13:H22" si="0">B13+D13</f>
        <v>1</v>
      </c>
      <c r="I13" s="14">
        <f>H13/H22</f>
        <v>1.2674271229404308E-3</v>
      </c>
    </row>
    <row r="14" spans="1:9" x14ac:dyDescent="0.25">
      <c r="A14" s="10" t="s">
        <v>9</v>
      </c>
      <c r="B14" s="1">
        <v>25</v>
      </c>
      <c r="C14" s="15">
        <f>B14/B22</f>
        <v>4.743833017077799E-2</v>
      </c>
      <c r="D14" s="1">
        <v>19</v>
      </c>
      <c r="E14" s="15">
        <f>D14/D22</f>
        <v>7.2519083969465645E-2</v>
      </c>
      <c r="F14" s="1">
        <v>0</v>
      </c>
      <c r="G14" s="71"/>
      <c r="H14" s="6">
        <f t="shared" si="0"/>
        <v>44</v>
      </c>
      <c r="I14" s="16">
        <f>H14/H22</f>
        <v>5.5766793409378963E-2</v>
      </c>
    </row>
    <row r="15" spans="1:9" x14ac:dyDescent="0.25">
      <c r="A15" s="10" t="s">
        <v>39</v>
      </c>
      <c r="B15" s="1">
        <v>72</v>
      </c>
      <c r="C15" s="15">
        <f>B15/B22</f>
        <v>0.13662239089184061</v>
      </c>
      <c r="D15" s="1">
        <v>27</v>
      </c>
      <c r="E15" s="15">
        <f>D15/D22</f>
        <v>0.10305343511450382</v>
      </c>
      <c r="F15" s="1">
        <v>0</v>
      </c>
      <c r="G15" s="71"/>
      <c r="H15" s="6">
        <f t="shared" si="0"/>
        <v>99</v>
      </c>
      <c r="I15" s="16">
        <f>H15/H22</f>
        <v>0.12547528517110265</v>
      </c>
    </row>
    <row r="16" spans="1:9" x14ac:dyDescent="0.25">
      <c r="A16" s="10" t="s">
        <v>40</v>
      </c>
      <c r="B16" s="1">
        <v>47</v>
      </c>
      <c r="C16" s="15">
        <f>B16/B22</f>
        <v>8.9184060721062622E-2</v>
      </c>
      <c r="D16" s="1">
        <v>11</v>
      </c>
      <c r="E16" s="15">
        <f>D16/D22</f>
        <v>4.1984732824427481E-2</v>
      </c>
      <c r="F16" s="1">
        <v>0</v>
      </c>
      <c r="G16" s="71"/>
      <c r="H16" s="6">
        <f t="shared" si="0"/>
        <v>58</v>
      </c>
      <c r="I16" s="16">
        <f>H16/H22</f>
        <v>7.3510773130544993E-2</v>
      </c>
    </row>
    <row r="17" spans="1:9" x14ac:dyDescent="0.25">
      <c r="A17" s="10" t="s">
        <v>41</v>
      </c>
      <c r="B17" s="1">
        <v>2</v>
      </c>
      <c r="C17" s="15">
        <f>B17/B22</f>
        <v>3.7950664136622392E-3</v>
      </c>
      <c r="D17" s="1">
        <v>0</v>
      </c>
      <c r="E17" s="15">
        <f>D17/D22</f>
        <v>0</v>
      </c>
      <c r="F17" s="1">
        <v>0</v>
      </c>
      <c r="G17" s="71"/>
      <c r="H17" s="6">
        <f t="shared" si="0"/>
        <v>2</v>
      </c>
      <c r="I17" s="16">
        <f>H17/H22</f>
        <v>2.5348542458808617E-3</v>
      </c>
    </row>
    <row r="18" spans="1:9" x14ac:dyDescent="0.25">
      <c r="A18" s="10" t="s">
        <v>10</v>
      </c>
      <c r="B18" s="6">
        <v>332</v>
      </c>
      <c r="C18" s="15">
        <f>B18/B22</f>
        <v>0.62998102466793171</v>
      </c>
      <c r="D18" s="6">
        <v>149</v>
      </c>
      <c r="E18" s="15">
        <f>D18/D22</f>
        <v>0.56870229007633588</v>
      </c>
      <c r="F18" s="6">
        <v>0</v>
      </c>
      <c r="G18" s="71"/>
      <c r="H18" s="6">
        <f t="shared" si="0"/>
        <v>481</v>
      </c>
      <c r="I18" s="16">
        <f>H18/H22</f>
        <v>0.60963244613434731</v>
      </c>
    </row>
    <row r="19" spans="1:9" x14ac:dyDescent="0.25">
      <c r="A19" s="10" t="s">
        <v>42</v>
      </c>
      <c r="B19" s="6">
        <v>15</v>
      </c>
      <c r="C19" s="15">
        <f>B19/B22</f>
        <v>2.8462998102466792E-2</v>
      </c>
      <c r="D19" s="6">
        <v>4</v>
      </c>
      <c r="E19" s="15">
        <f>D19/D22</f>
        <v>1.5267175572519083E-2</v>
      </c>
      <c r="F19" s="6">
        <v>0</v>
      </c>
      <c r="G19" s="71"/>
      <c r="H19" s="6">
        <f t="shared" si="0"/>
        <v>19</v>
      </c>
      <c r="I19" s="16">
        <f>H19/H22</f>
        <v>2.4081115335868188E-2</v>
      </c>
    </row>
    <row r="20" spans="1:9" x14ac:dyDescent="0.25">
      <c r="A20" s="10" t="s">
        <v>43</v>
      </c>
      <c r="B20" s="1">
        <v>27</v>
      </c>
      <c r="C20" s="15">
        <f>B20/B22</f>
        <v>5.1233396584440226E-2</v>
      </c>
      <c r="D20" s="1">
        <v>49</v>
      </c>
      <c r="E20" s="15">
        <f>D20/D22</f>
        <v>0.18702290076335878</v>
      </c>
      <c r="F20" s="1">
        <v>0</v>
      </c>
      <c r="G20" s="71"/>
      <c r="H20" s="6">
        <f t="shared" si="0"/>
        <v>76</v>
      </c>
      <c r="I20" s="16">
        <f>H20/H22</f>
        <v>9.632446134347275E-2</v>
      </c>
    </row>
    <row r="21" spans="1:9" x14ac:dyDescent="0.25">
      <c r="A21" s="21" t="s">
        <v>44</v>
      </c>
      <c r="B21" s="8">
        <v>6</v>
      </c>
      <c r="C21" s="15">
        <f>B21/B22</f>
        <v>1.1385199240986717E-2</v>
      </c>
      <c r="D21" s="8">
        <v>3</v>
      </c>
      <c r="E21" s="15">
        <f>D21/D22</f>
        <v>1.1450381679389313E-2</v>
      </c>
      <c r="F21" s="8">
        <v>0</v>
      </c>
      <c r="G21" s="72"/>
      <c r="H21" s="7">
        <f t="shared" si="0"/>
        <v>9</v>
      </c>
      <c r="I21" s="18">
        <f>H21/H22</f>
        <v>1.1406844106463879E-2</v>
      </c>
    </row>
    <row r="22" spans="1:9" x14ac:dyDescent="0.25">
      <c r="A22" s="11" t="s">
        <v>7</v>
      </c>
      <c r="B22" s="7">
        <f>SUM(B13:B21)</f>
        <v>527</v>
      </c>
      <c r="C22" s="17">
        <f>SUM(C13:C21)</f>
        <v>1</v>
      </c>
      <c r="D22" s="7">
        <f>SUM(D13:D21)</f>
        <v>262</v>
      </c>
      <c r="E22" s="17">
        <f>SUM(E13:E21)</f>
        <v>1.0000000000000002</v>
      </c>
      <c r="F22" s="7">
        <f>SUM(F13:F21)</f>
        <v>0</v>
      </c>
      <c r="G22" s="72"/>
      <c r="H22" s="7">
        <f t="shared" si="0"/>
        <v>789</v>
      </c>
      <c r="I22" s="18">
        <f>SUM(I13:I21)</f>
        <v>1</v>
      </c>
    </row>
    <row r="23" spans="1:9" x14ac:dyDescent="0.25">
      <c r="A23" s="28" t="s">
        <v>11</v>
      </c>
      <c r="B23" s="35"/>
      <c r="C23" s="35"/>
      <c r="D23" s="35"/>
      <c r="E23" s="35"/>
      <c r="F23" s="35"/>
      <c r="G23" s="35"/>
      <c r="H23" s="35"/>
      <c r="I23" s="36"/>
    </row>
    <row r="24" spans="1:9" x14ac:dyDescent="0.25">
      <c r="A24" s="39" t="s">
        <v>12</v>
      </c>
      <c r="B24" s="5">
        <v>0</v>
      </c>
      <c r="C24" s="13">
        <f t="shared" ref="C24:C33" si="1">B24/$B$34</f>
        <v>0</v>
      </c>
      <c r="D24" s="5">
        <v>0</v>
      </c>
      <c r="E24" s="13">
        <f>D24/D34</f>
        <v>0</v>
      </c>
      <c r="F24" s="5">
        <v>0</v>
      </c>
      <c r="G24" s="70"/>
      <c r="H24" s="4">
        <f t="shared" ref="H24:H34" si="2">B24+D24</f>
        <v>0</v>
      </c>
      <c r="I24" s="14">
        <f>H24/H34</f>
        <v>0</v>
      </c>
    </row>
    <row r="25" spans="1:9" x14ac:dyDescent="0.25">
      <c r="A25" s="10" t="s">
        <v>13</v>
      </c>
      <c r="B25" s="1">
        <v>66</v>
      </c>
      <c r="C25" s="13">
        <f t="shared" si="1"/>
        <v>0.1252371916508539</v>
      </c>
      <c r="D25" s="1">
        <v>0</v>
      </c>
      <c r="E25" s="15">
        <f>D25/D34</f>
        <v>0</v>
      </c>
      <c r="F25" s="1">
        <v>0</v>
      </c>
      <c r="G25" s="71"/>
      <c r="H25" s="6">
        <f t="shared" si="2"/>
        <v>66</v>
      </c>
      <c r="I25" s="16">
        <f>H25/H34</f>
        <v>8.3650190114068435E-2</v>
      </c>
    </row>
    <row r="26" spans="1:9" x14ac:dyDescent="0.25">
      <c r="A26" s="10" t="s">
        <v>14</v>
      </c>
      <c r="B26" s="1">
        <v>150</v>
      </c>
      <c r="C26" s="13">
        <f t="shared" si="1"/>
        <v>0.28462998102466791</v>
      </c>
      <c r="D26" s="1">
        <v>5</v>
      </c>
      <c r="E26" s="15">
        <f>D26/D34</f>
        <v>1.9083969465648856E-2</v>
      </c>
      <c r="F26" s="1">
        <v>0</v>
      </c>
      <c r="G26" s="70"/>
      <c r="H26" s="4">
        <f t="shared" si="2"/>
        <v>155</v>
      </c>
      <c r="I26" s="16">
        <f>H26/H34</f>
        <v>0.1964512040557668</v>
      </c>
    </row>
    <row r="27" spans="1:9" x14ac:dyDescent="0.25">
      <c r="A27" s="10" t="s">
        <v>15</v>
      </c>
      <c r="B27" s="1">
        <v>103</v>
      </c>
      <c r="C27" s="13">
        <f t="shared" si="1"/>
        <v>0.1954459203036053</v>
      </c>
      <c r="D27" s="1">
        <v>82</v>
      </c>
      <c r="E27" s="15">
        <f>D27/D34</f>
        <v>0.31297709923664124</v>
      </c>
      <c r="F27" s="1">
        <v>0</v>
      </c>
      <c r="G27" s="70"/>
      <c r="H27" s="4">
        <f t="shared" si="2"/>
        <v>185</v>
      </c>
      <c r="I27" s="16">
        <f>H27/H34</f>
        <v>0.23447401774397972</v>
      </c>
    </row>
    <row r="28" spans="1:9" x14ac:dyDescent="0.25">
      <c r="A28" s="10" t="s">
        <v>16</v>
      </c>
      <c r="B28" s="1">
        <v>61</v>
      </c>
      <c r="C28" s="13">
        <f t="shared" si="1"/>
        <v>0.1157495256166983</v>
      </c>
      <c r="D28" s="1">
        <v>55</v>
      </c>
      <c r="E28" s="15">
        <f>D28/D34</f>
        <v>0.20992366412213739</v>
      </c>
      <c r="F28" s="1">
        <v>0</v>
      </c>
      <c r="G28" s="70"/>
      <c r="H28" s="4">
        <f t="shared" si="2"/>
        <v>116</v>
      </c>
      <c r="I28" s="16">
        <f>H28/H34</f>
        <v>0.14702154626108999</v>
      </c>
    </row>
    <row r="29" spans="1:9" x14ac:dyDescent="0.25">
      <c r="A29" s="10" t="s">
        <v>17</v>
      </c>
      <c r="B29" s="1">
        <v>52</v>
      </c>
      <c r="C29" s="13">
        <f t="shared" si="1"/>
        <v>9.8671726755218223E-2</v>
      </c>
      <c r="D29" s="1">
        <v>27</v>
      </c>
      <c r="E29" s="15">
        <f>D29/D34</f>
        <v>0.10305343511450382</v>
      </c>
      <c r="F29" s="1">
        <v>0</v>
      </c>
      <c r="G29" s="70"/>
      <c r="H29" s="4">
        <f t="shared" si="2"/>
        <v>79</v>
      </c>
      <c r="I29" s="16">
        <f>H29/H34</f>
        <v>0.10012674271229405</v>
      </c>
    </row>
    <row r="30" spans="1:9" x14ac:dyDescent="0.25">
      <c r="A30" s="10" t="s">
        <v>18</v>
      </c>
      <c r="B30" s="1">
        <v>45</v>
      </c>
      <c r="C30" s="13">
        <f t="shared" si="1"/>
        <v>8.5388994307400379E-2</v>
      </c>
      <c r="D30" s="1">
        <v>38</v>
      </c>
      <c r="E30" s="15">
        <f>D30/D34</f>
        <v>0.14503816793893129</v>
      </c>
      <c r="F30" s="1">
        <v>0</v>
      </c>
      <c r="G30" s="70"/>
      <c r="H30" s="4">
        <f t="shared" si="2"/>
        <v>83</v>
      </c>
      <c r="I30" s="16">
        <f>H30/H34</f>
        <v>0.10519645120405577</v>
      </c>
    </row>
    <row r="31" spans="1:9" x14ac:dyDescent="0.25">
      <c r="A31" s="10" t="s">
        <v>19</v>
      </c>
      <c r="B31" s="1">
        <v>32</v>
      </c>
      <c r="C31" s="13">
        <f t="shared" si="1"/>
        <v>6.0721062618595827E-2</v>
      </c>
      <c r="D31" s="1">
        <v>39</v>
      </c>
      <c r="E31" s="15">
        <f>D31/D34</f>
        <v>0.14885496183206107</v>
      </c>
      <c r="F31" s="1">
        <v>0</v>
      </c>
      <c r="G31" s="70"/>
      <c r="H31" s="4">
        <f t="shared" si="2"/>
        <v>71</v>
      </c>
      <c r="I31" s="16">
        <f>H31/H34</f>
        <v>8.9987325728770592E-2</v>
      </c>
    </row>
    <row r="32" spans="1:9" x14ac:dyDescent="0.25">
      <c r="A32" s="10" t="s">
        <v>20</v>
      </c>
      <c r="B32" s="1">
        <v>17</v>
      </c>
      <c r="C32" s="13">
        <f t="shared" si="1"/>
        <v>3.2258064516129031E-2</v>
      </c>
      <c r="D32" s="1">
        <v>16</v>
      </c>
      <c r="E32" s="15">
        <f>D32/D34</f>
        <v>6.1068702290076333E-2</v>
      </c>
      <c r="F32" s="1">
        <v>0</v>
      </c>
      <c r="G32" s="70"/>
      <c r="H32" s="4">
        <f t="shared" si="2"/>
        <v>33</v>
      </c>
      <c r="I32" s="16">
        <f>H32/H34</f>
        <v>4.1825095057034217E-2</v>
      </c>
    </row>
    <row r="33" spans="1:10" x14ac:dyDescent="0.25">
      <c r="A33" s="10" t="s">
        <v>21</v>
      </c>
      <c r="B33" s="1">
        <v>1</v>
      </c>
      <c r="C33" s="13">
        <f t="shared" si="1"/>
        <v>1.8975332068311196E-3</v>
      </c>
      <c r="D33" s="1">
        <v>0</v>
      </c>
      <c r="E33" s="15">
        <f>D33/D34</f>
        <v>0</v>
      </c>
      <c r="F33" s="1">
        <v>0</v>
      </c>
      <c r="G33" s="70"/>
      <c r="H33" s="4">
        <f t="shared" si="2"/>
        <v>1</v>
      </c>
      <c r="I33" s="16">
        <f>H33/H34</f>
        <v>1.2674271229404308E-3</v>
      </c>
    </row>
    <row r="34" spans="1:10" x14ac:dyDescent="0.25">
      <c r="A34" s="11" t="s">
        <v>7</v>
      </c>
      <c r="B34" s="7">
        <f t="shared" ref="B34:E34" si="3">SUM(B24:B33)</f>
        <v>527</v>
      </c>
      <c r="C34" s="17">
        <f t="shared" si="3"/>
        <v>0.99999999999999989</v>
      </c>
      <c r="D34" s="7">
        <f t="shared" si="3"/>
        <v>262</v>
      </c>
      <c r="E34" s="17">
        <f t="shared" si="3"/>
        <v>1</v>
      </c>
      <c r="F34" s="7">
        <f t="shared" ref="F34" si="4">SUM(F24:F33)</f>
        <v>0</v>
      </c>
      <c r="G34" s="73"/>
      <c r="H34" s="4">
        <f t="shared" si="2"/>
        <v>789</v>
      </c>
      <c r="I34" s="18">
        <f>SUM(I24:I33)</f>
        <v>1</v>
      </c>
      <c r="J34" s="3"/>
    </row>
    <row r="35" spans="1:10" x14ac:dyDescent="0.25">
      <c r="A35" s="28" t="s">
        <v>22</v>
      </c>
      <c r="B35" s="29"/>
      <c r="C35" s="29"/>
      <c r="D35" s="29"/>
      <c r="E35" s="29"/>
      <c r="F35" s="29"/>
      <c r="G35" s="29"/>
      <c r="H35" s="29"/>
      <c r="I35" s="31"/>
    </row>
    <row r="36" spans="1:10" x14ac:dyDescent="0.25">
      <c r="A36" s="9" t="s">
        <v>23</v>
      </c>
      <c r="B36" s="94">
        <v>27.07</v>
      </c>
      <c r="C36" s="95"/>
      <c r="D36" s="94">
        <v>32.19</v>
      </c>
      <c r="E36" s="95"/>
      <c r="F36" s="64">
        <v>0</v>
      </c>
      <c r="G36" s="64"/>
      <c r="H36" s="96">
        <v>28.77</v>
      </c>
      <c r="I36" s="97"/>
    </row>
    <row r="37" spans="1:10" x14ac:dyDescent="0.25">
      <c r="A37" s="12" t="s">
        <v>24</v>
      </c>
      <c r="B37" s="98">
        <v>8.92</v>
      </c>
      <c r="C37" s="99"/>
      <c r="D37" s="98">
        <v>9.56</v>
      </c>
      <c r="E37" s="99"/>
      <c r="F37" s="65">
        <v>0</v>
      </c>
      <c r="G37" s="65"/>
      <c r="H37" s="100">
        <v>9.4499999999999993</v>
      </c>
      <c r="I37" s="101"/>
    </row>
    <row r="38" spans="1:10" x14ac:dyDescent="0.25">
      <c r="A38" s="28" t="s">
        <v>62</v>
      </c>
      <c r="B38" s="29"/>
      <c r="C38" s="29"/>
      <c r="D38" s="29"/>
      <c r="E38" s="29"/>
      <c r="F38" s="29"/>
      <c r="G38" s="29"/>
      <c r="H38" s="29"/>
      <c r="I38" s="31"/>
    </row>
    <row r="39" spans="1:10" x14ac:dyDescent="0.25">
      <c r="A39" s="10" t="s">
        <v>32</v>
      </c>
      <c r="B39" s="6">
        <v>453</v>
      </c>
      <c r="C39" s="15">
        <f>B39/B42</f>
        <v>0.85958254269449719</v>
      </c>
      <c r="D39" s="6">
        <v>189</v>
      </c>
      <c r="E39" s="15">
        <f>D39/D42</f>
        <v>0.72137404580152675</v>
      </c>
      <c r="F39" s="6">
        <v>0</v>
      </c>
      <c r="G39" s="71"/>
      <c r="H39" s="6">
        <f t="shared" ref="H39:H42" si="5">B39+D39</f>
        <v>642</v>
      </c>
      <c r="I39" s="16">
        <f>H39/H42</f>
        <v>0.81368821292775662</v>
      </c>
    </row>
    <row r="40" spans="1:10" x14ac:dyDescent="0.25">
      <c r="A40" s="10" t="s">
        <v>33</v>
      </c>
      <c r="B40" s="6">
        <v>27</v>
      </c>
      <c r="C40" s="15">
        <f>B40/B42</f>
        <v>5.1233396584440226E-2</v>
      </c>
      <c r="D40" s="6">
        <v>49</v>
      </c>
      <c r="E40" s="15">
        <f>D40/D42</f>
        <v>0.18702290076335878</v>
      </c>
      <c r="F40" s="6">
        <v>0</v>
      </c>
      <c r="G40" s="71"/>
      <c r="H40" s="6">
        <f t="shared" si="5"/>
        <v>76</v>
      </c>
      <c r="I40" s="16">
        <f>H40/H42</f>
        <v>9.632446134347275E-2</v>
      </c>
    </row>
    <row r="41" spans="1:10" x14ac:dyDescent="0.25">
      <c r="A41" s="10" t="s">
        <v>34</v>
      </c>
      <c r="B41" s="1">
        <v>47</v>
      </c>
      <c r="C41" s="15">
        <f>B41/B42</f>
        <v>8.9184060721062622E-2</v>
      </c>
      <c r="D41" s="1">
        <v>24</v>
      </c>
      <c r="E41" s="15">
        <f>D41/D42</f>
        <v>9.1603053435114504E-2</v>
      </c>
      <c r="F41" s="1">
        <v>0</v>
      </c>
      <c r="G41" s="71"/>
      <c r="H41" s="6">
        <f t="shared" si="5"/>
        <v>71</v>
      </c>
      <c r="I41" s="16">
        <f>H41/H42</f>
        <v>8.9987325728770592E-2</v>
      </c>
    </row>
    <row r="42" spans="1:10" x14ac:dyDescent="0.25">
      <c r="A42" s="11" t="s">
        <v>7</v>
      </c>
      <c r="B42" s="7">
        <f t="shared" ref="B42:I42" si="6">SUM(B39:B41)</f>
        <v>527</v>
      </c>
      <c r="C42" s="17">
        <f t="shared" si="6"/>
        <v>1</v>
      </c>
      <c r="D42" s="7">
        <f t="shared" si="6"/>
        <v>262</v>
      </c>
      <c r="E42" s="17">
        <f t="shared" si="6"/>
        <v>1</v>
      </c>
      <c r="F42" s="7">
        <f t="shared" ref="F42" si="7">SUM(F39:F41)</f>
        <v>0</v>
      </c>
      <c r="G42" s="72"/>
      <c r="H42" s="7">
        <f t="shared" si="5"/>
        <v>789</v>
      </c>
      <c r="I42" s="18">
        <f t="shared" si="6"/>
        <v>0.99999999999999989</v>
      </c>
    </row>
    <row r="43" spans="1:10" x14ac:dyDescent="0.25">
      <c r="A43" s="28" t="s">
        <v>46</v>
      </c>
      <c r="B43" s="29"/>
      <c r="C43" s="29"/>
      <c r="D43" s="29"/>
      <c r="E43" s="29"/>
      <c r="F43" s="29"/>
      <c r="G43" s="29"/>
      <c r="H43" s="29"/>
      <c r="I43" s="31"/>
    </row>
    <row r="44" spans="1:10" x14ac:dyDescent="0.25">
      <c r="A44" s="9" t="s">
        <v>25</v>
      </c>
      <c r="B44" s="4">
        <v>317</v>
      </c>
      <c r="C44" s="19">
        <f>B44/B46</f>
        <v>0.60151802656546494</v>
      </c>
      <c r="D44" s="5">
        <v>123</v>
      </c>
      <c r="E44" s="19">
        <f>D44/D46</f>
        <v>0.46946564885496184</v>
      </c>
      <c r="F44" s="5">
        <v>0</v>
      </c>
      <c r="G44" s="70"/>
      <c r="H44" s="4">
        <f t="shared" ref="H44:H46" si="8">B44+D44</f>
        <v>440</v>
      </c>
      <c r="I44" s="14">
        <f>H44/H46</f>
        <v>0.55766793409378956</v>
      </c>
    </row>
    <row r="45" spans="1:10" x14ac:dyDescent="0.25">
      <c r="A45" s="10" t="s">
        <v>26</v>
      </c>
      <c r="B45" s="6">
        <v>210</v>
      </c>
      <c r="C45" s="15">
        <f>B45/B46</f>
        <v>0.39848197343453512</v>
      </c>
      <c r="D45" s="6">
        <v>139</v>
      </c>
      <c r="E45" s="15">
        <f>D45/D46</f>
        <v>0.53053435114503822</v>
      </c>
      <c r="F45" s="6">
        <v>0</v>
      </c>
      <c r="G45" s="70"/>
      <c r="H45" s="4">
        <f t="shared" si="8"/>
        <v>349</v>
      </c>
      <c r="I45" s="16">
        <f>H45/H46</f>
        <v>0.44233206590621038</v>
      </c>
    </row>
    <row r="46" spans="1:10" x14ac:dyDescent="0.25">
      <c r="A46" s="11" t="s">
        <v>7</v>
      </c>
      <c r="B46" s="7">
        <f t="shared" ref="B46:E46" si="9">SUM(B44:B45)</f>
        <v>527</v>
      </c>
      <c r="C46" s="20">
        <f t="shared" si="9"/>
        <v>1</v>
      </c>
      <c r="D46" s="7">
        <f t="shared" si="9"/>
        <v>262</v>
      </c>
      <c r="E46" s="20">
        <f t="shared" si="9"/>
        <v>1</v>
      </c>
      <c r="F46" s="7">
        <f t="shared" ref="F46" si="10">SUM(F44:F45)</f>
        <v>0</v>
      </c>
      <c r="G46" s="74"/>
      <c r="H46" s="4">
        <f t="shared" si="8"/>
        <v>789</v>
      </c>
      <c r="I46" s="38">
        <f>SUM(I44:I45)</f>
        <v>1</v>
      </c>
    </row>
    <row r="47" spans="1:10" ht="12.75" customHeight="1" x14ac:dyDescent="0.25">
      <c r="A47" s="28" t="s">
        <v>45</v>
      </c>
      <c r="B47" s="29"/>
      <c r="C47" s="29"/>
      <c r="D47" s="29"/>
      <c r="E47" s="29"/>
      <c r="F47" s="29"/>
      <c r="G47" s="29"/>
      <c r="H47" s="29"/>
      <c r="I47" s="31"/>
    </row>
    <row r="48" spans="1:10" ht="12.75" customHeight="1" x14ac:dyDescent="0.25">
      <c r="A48" s="9" t="s">
        <v>36</v>
      </c>
      <c r="B48" s="4">
        <v>166</v>
      </c>
      <c r="C48" s="19">
        <f>B48/B50</f>
        <v>0.31499051233396586</v>
      </c>
      <c r="D48" s="5">
        <v>76</v>
      </c>
      <c r="E48" s="19">
        <f>D48/D50</f>
        <v>0.29007633587786258</v>
      </c>
      <c r="F48" s="5">
        <v>0</v>
      </c>
      <c r="G48" s="70"/>
      <c r="H48" s="4">
        <f t="shared" ref="H48:H50" si="11">B48+D48</f>
        <v>242</v>
      </c>
      <c r="I48" s="14">
        <f>H48/H50</f>
        <v>0.30671736375158426</v>
      </c>
    </row>
    <row r="49" spans="1:11" ht="12.75" customHeight="1" x14ac:dyDescent="0.25">
      <c r="A49" s="10" t="s">
        <v>37</v>
      </c>
      <c r="B49" s="6">
        <v>361</v>
      </c>
      <c r="C49" s="15">
        <f>B49/B50</f>
        <v>0.6850094876660342</v>
      </c>
      <c r="D49" s="6">
        <v>186</v>
      </c>
      <c r="E49" s="15">
        <f>D49/D50</f>
        <v>0.70992366412213737</v>
      </c>
      <c r="F49" s="6">
        <v>0</v>
      </c>
      <c r="G49" s="70"/>
      <c r="H49" s="4">
        <f t="shared" si="11"/>
        <v>547</v>
      </c>
      <c r="I49" s="16">
        <f>H49/H50</f>
        <v>0.69328263624841568</v>
      </c>
    </row>
    <row r="50" spans="1:11" x14ac:dyDescent="0.25">
      <c r="A50" s="11" t="s">
        <v>7</v>
      </c>
      <c r="B50" s="7">
        <f t="shared" ref="B50:E50" si="12">SUM(B48:B49)</f>
        <v>527</v>
      </c>
      <c r="C50" s="20">
        <f t="shared" si="12"/>
        <v>1</v>
      </c>
      <c r="D50" s="7">
        <f t="shared" si="12"/>
        <v>262</v>
      </c>
      <c r="E50" s="20">
        <f t="shared" si="12"/>
        <v>1</v>
      </c>
      <c r="F50" s="7">
        <f t="shared" ref="F50" si="13">SUM(F48:F49)</f>
        <v>0</v>
      </c>
      <c r="G50" s="74"/>
      <c r="H50" s="4">
        <f t="shared" si="11"/>
        <v>789</v>
      </c>
      <c r="I50" s="18">
        <f>SUM(I48:I49)</f>
        <v>1</v>
      </c>
    </row>
    <row r="51" spans="1:11" x14ac:dyDescent="0.25">
      <c r="A51" s="32" t="s">
        <v>28</v>
      </c>
      <c r="B51" s="33"/>
      <c r="C51" s="33"/>
      <c r="D51" s="33"/>
      <c r="E51" s="33"/>
      <c r="F51" s="33"/>
      <c r="G51" s="33"/>
      <c r="H51" s="33"/>
      <c r="I51" s="37"/>
    </row>
    <row r="52" spans="1:11" x14ac:dyDescent="0.25">
      <c r="A52" s="46" t="s">
        <v>27</v>
      </c>
      <c r="B52" s="87">
        <v>386.9</v>
      </c>
      <c r="C52" s="88"/>
      <c r="D52" s="89">
        <v>160.5</v>
      </c>
      <c r="E52" s="90"/>
      <c r="F52" s="75">
        <v>0</v>
      </c>
      <c r="G52" s="75"/>
      <c r="H52" s="89">
        <v>547.4</v>
      </c>
      <c r="I52" s="91"/>
      <c r="K52" s="77"/>
    </row>
    <row r="53" spans="1:11" x14ac:dyDescent="0.25">
      <c r="A53" s="28" t="s">
        <v>47</v>
      </c>
      <c r="B53" s="29"/>
      <c r="C53" s="29"/>
      <c r="D53" s="29"/>
      <c r="E53" s="29"/>
      <c r="F53" s="29"/>
      <c r="G53" s="29"/>
      <c r="H53" s="29"/>
      <c r="I53" s="31"/>
    </row>
    <row r="54" spans="1:11" x14ac:dyDescent="0.25">
      <c r="A54" s="40" t="s">
        <v>48</v>
      </c>
      <c r="B54" s="4">
        <v>527</v>
      </c>
      <c r="C54" s="19">
        <f>B54/B56</f>
        <v>1</v>
      </c>
      <c r="D54" s="4">
        <v>246</v>
      </c>
      <c r="E54" s="19">
        <f>D54/D56</f>
        <v>0.93893129770992367</v>
      </c>
      <c r="F54" s="4">
        <v>0</v>
      </c>
      <c r="G54" s="70"/>
      <c r="H54" s="4">
        <f t="shared" ref="H54:H56" si="14">B54+D54</f>
        <v>773</v>
      </c>
      <c r="I54" s="14">
        <f>H54/H56</f>
        <v>0.97972116603295312</v>
      </c>
    </row>
    <row r="55" spans="1:11" x14ac:dyDescent="0.25">
      <c r="A55" s="41" t="s">
        <v>49</v>
      </c>
      <c r="B55" s="6">
        <v>0</v>
      </c>
      <c r="C55" s="15">
        <f>B55/B56</f>
        <v>0</v>
      </c>
      <c r="D55" s="6">
        <v>16</v>
      </c>
      <c r="E55" s="15">
        <f>D55/D56</f>
        <v>6.1068702290076333E-2</v>
      </c>
      <c r="F55" s="6">
        <v>0</v>
      </c>
      <c r="G55" s="70"/>
      <c r="H55" s="4">
        <f t="shared" si="14"/>
        <v>16</v>
      </c>
      <c r="I55" s="16">
        <f>H55/H56</f>
        <v>2.0278833967046894E-2</v>
      </c>
    </row>
    <row r="56" spans="1:11" ht="13.8" thickBot="1" x14ac:dyDescent="0.3">
      <c r="A56" s="42" t="s">
        <v>7</v>
      </c>
      <c r="B56" s="43">
        <f t="shared" ref="B56:E56" si="15">SUM(B54:B55)</f>
        <v>527</v>
      </c>
      <c r="C56" s="44">
        <f t="shared" si="15"/>
        <v>1</v>
      </c>
      <c r="D56" s="43">
        <f t="shared" si="15"/>
        <v>262</v>
      </c>
      <c r="E56" s="44">
        <f t="shared" si="15"/>
        <v>1</v>
      </c>
      <c r="F56" s="43">
        <f t="shared" ref="F56" si="16">SUM(F54:F55)</f>
        <v>0</v>
      </c>
      <c r="G56" s="76"/>
      <c r="H56" s="43">
        <f t="shared" si="14"/>
        <v>789</v>
      </c>
      <c r="I56" s="45">
        <f>SUM(I54:I55)</f>
        <v>1</v>
      </c>
    </row>
    <row r="57" spans="1:11" ht="13.8" thickTop="1" x14ac:dyDescent="0.25">
      <c r="A57" s="78"/>
      <c r="B57" s="79"/>
      <c r="C57" s="74"/>
      <c r="D57" s="79"/>
      <c r="E57" s="74"/>
      <c r="F57" s="79"/>
      <c r="G57" s="74"/>
      <c r="H57" s="79"/>
      <c r="I57" s="80"/>
    </row>
    <row r="58" spans="1:11" ht="15" customHeight="1" x14ac:dyDescent="0.25">
      <c r="A58" s="81" t="s">
        <v>58</v>
      </c>
      <c r="B58" s="81"/>
      <c r="C58" s="81"/>
      <c r="D58" s="81"/>
      <c r="E58" s="81"/>
      <c r="F58" s="82"/>
      <c r="G58" s="81"/>
      <c r="H58" s="81"/>
      <c r="I58" s="81"/>
    </row>
    <row r="59" spans="1:11" ht="37.950000000000003" customHeight="1" x14ac:dyDescent="0.25">
      <c r="A59" s="92" t="s">
        <v>59</v>
      </c>
      <c r="B59" s="92"/>
      <c r="C59" s="92"/>
      <c r="D59" s="92"/>
      <c r="E59" s="92"/>
      <c r="F59" s="92"/>
      <c r="G59" s="92"/>
      <c r="H59" s="92"/>
      <c r="I59" s="92"/>
    </row>
    <row r="60" spans="1:11" ht="38.1" customHeight="1" x14ac:dyDescent="0.25">
      <c r="A60" s="85" t="s">
        <v>60</v>
      </c>
      <c r="B60" s="85"/>
      <c r="C60" s="85"/>
      <c r="D60" s="85"/>
      <c r="E60" s="85"/>
      <c r="F60" s="85"/>
      <c r="G60" s="85"/>
      <c r="H60" s="85"/>
      <c r="I60" s="85"/>
    </row>
    <row r="61" spans="1:11" ht="16.2" customHeight="1" x14ac:dyDescent="0.25">
      <c r="A61" s="93" t="s">
        <v>30</v>
      </c>
      <c r="B61" s="93"/>
      <c r="C61" s="93"/>
      <c r="D61" s="93"/>
      <c r="E61" s="93"/>
      <c r="F61" s="93"/>
      <c r="G61" s="93"/>
      <c r="H61" s="93"/>
      <c r="I61" s="93"/>
    </row>
    <row r="62" spans="1:11" x14ac:dyDescent="0.25">
      <c r="H62" s="86"/>
      <c r="I62" s="86"/>
    </row>
    <row r="63" spans="1:11" x14ac:dyDescent="0.25">
      <c r="H63" s="86"/>
      <c r="I63" s="86"/>
    </row>
  </sheetData>
  <mergeCells count="20">
    <mergeCell ref="A2:I2"/>
    <mergeCell ref="A4:I4"/>
    <mergeCell ref="B6:C6"/>
    <mergeCell ref="D6:E6"/>
    <mergeCell ref="H6:I6"/>
    <mergeCell ref="A3:I3"/>
    <mergeCell ref="B36:C36"/>
    <mergeCell ref="D36:E36"/>
    <mergeCell ref="H36:I36"/>
    <mergeCell ref="B37:C37"/>
    <mergeCell ref="D37:E37"/>
    <mergeCell ref="H37:I37"/>
    <mergeCell ref="A60:I60"/>
    <mergeCell ref="H62:I62"/>
    <mergeCell ref="H63:I63"/>
    <mergeCell ref="B52:C52"/>
    <mergeCell ref="D52:E52"/>
    <mergeCell ref="H52:I52"/>
    <mergeCell ref="A59:I59"/>
    <mergeCell ref="A61:I61"/>
  </mergeCells>
  <printOptions horizontalCentered="1"/>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tabSelected="1" zoomScale="96" zoomScaleNormal="96" workbookViewId="0">
      <selection activeCell="A2" sqref="A2:I2"/>
    </sheetView>
  </sheetViews>
  <sheetFormatPr defaultRowHeight="13.2" x14ac:dyDescent="0.25"/>
  <cols>
    <col min="1" max="1" width="36.6640625" customWidth="1"/>
    <col min="2" max="5" width="8.6640625" customWidth="1"/>
    <col min="6" max="6" width="6.6640625" style="2" hidden="1" customWidth="1"/>
    <col min="7" max="7" width="9.109375" hidden="1" customWidth="1"/>
    <col min="8" max="9" width="8.6640625" customWidth="1"/>
  </cols>
  <sheetData>
    <row r="2" spans="1:9" ht="15.6" x14ac:dyDescent="0.3">
      <c r="A2" s="102" t="s">
        <v>57</v>
      </c>
      <c r="B2" s="102"/>
      <c r="C2" s="102"/>
      <c r="D2" s="102"/>
      <c r="E2" s="102"/>
      <c r="F2" s="102"/>
      <c r="G2" s="102"/>
      <c r="H2" s="102"/>
      <c r="I2" s="102"/>
    </row>
    <row r="3" spans="1:9" ht="15.6" x14ac:dyDescent="0.3">
      <c r="A3" s="102" t="s">
        <v>61</v>
      </c>
      <c r="B3" s="102"/>
      <c r="C3" s="102"/>
      <c r="D3" s="102"/>
      <c r="E3" s="102"/>
      <c r="F3" s="102"/>
      <c r="G3" s="102"/>
      <c r="H3" s="102"/>
      <c r="I3" s="102"/>
    </row>
    <row r="4" spans="1:9" ht="15.6" x14ac:dyDescent="0.3">
      <c r="A4" s="102" t="s">
        <v>51</v>
      </c>
      <c r="B4" s="102"/>
      <c r="C4" s="102"/>
      <c r="D4" s="102"/>
      <c r="E4" s="102"/>
      <c r="F4" s="102"/>
      <c r="G4" s="102"/>
      <c r="H4" s="102"/>
      <c r="I4" s="102"/>
    </row>
    <row r="5" spans="1:9" ht="13.8" thickBot="1" x14ac:dyDescent="0.3"/>
    <row r="6" spans="1:9" ht="13.8" thickTop="1" x14ac:dyDescent="0.25">
      <c r="A6" s="22"/>
      <c r="B6" s="103" t="s">
        <v>0</v>
      </c>
      <c r="C6" s="104"/>
      <c r="D6" s="105" t="s">
        <v>35</v>
      </c>
      <c r="E6" s="104"/>
      <c r="F6" s="66" t="s">
        <v>3</v>
      </c>
      <c r="G6" s="67"/>
      <c r="H6" s="103" t="s">
        <v>7</v>
      </c>
      <c r="I6" s="106"/>
    </row>
    <row r="7" spans="1:9" x14ac:dyDescent="0.25">
      <c r="A7" s="23"/>
      <c r="B7" s="24" t="s">
        <v>1</v>
      </c>
      <c r="C7" s="25" t="s">
        <v>2</v>
      </c>
      <c r="D7" s="24" t="s">
        <v>1</v>
      </c>
      <c r="E7" s="25" t="s">
        <v>2</v>
      </c>
      <c r="F7" s="26" t="s">
        <v>1</v>
      </c>
      <c r="G7" s="25" t="s">
        <v>2</v>
      </c>
      <c r="H7" s="24" t="s">
        <v>1</v>
      </c>
      <c r="I7" s="27" t="s">
        <v>2</v>
      </c>
    </row>
    <row r="8" spans="1:9" x14ac:dyDescent="0.25">
      <c r="A8" s="28" t="s">
        <v>4</v>
      </c>
      <c r="B8" s="29"/>
      <c r="C8" s="29"/>
      <c r="D8" s="29"/>
      <c r="E8" s="29"/>
      <c r="F8" s="30"/>
      <c r="G8" s="29"/>
      <c r="H8" s="29"/>
      <c r="I8" s="31"/>
    </row>
    <row r="9" spans="1:9" x14ac:dyDescent="0.25">
      <c r="A9" s="9" t="s">
        <v>5</v>
      </c>
      <c r="B9" s="4">
        <v>30</v>
      </c>
      <c r="C9" s="13">
        <f>B9/B11</f>
        <v>0.24193548387096775</v>
      </c>
      <c r="D9" s="4">
        <v>51</v>
      </c>
      <c r="E9" s="13">
        <f>D9/D11</f>
        <v>0.22566371681415928</v>
      </c>
      <c r="F9" s="5">
        <v>0</v>
      </c>
      <c r="G9" s="13" t="e">
        <f>F9/F11</f>
        <v>#DIV/0!</v>
      </c>
      <c r="H9" s="83">
        <f>B9+D9</f>
        <v>81</v>
      </c>
      <c r="I9" s="14">
        <f>H9/H11</f>
        <v>0.23142857142857143</v>
      </c>
    </row>
    <row r="10" spans="1:9" x14ac:dyDescent="0.25">
      <c r="A10" s="10" t="s">
        <v>6</v>
      </c>
      <c r="B10" s="6">
        <v>94</v>
      </c>
      <c r="C10" s="15">
        <f>B10/B11</f>
        <v>0.75806451612903225</v>
      </c>
      <c r="D10" s="6">
        <v>175</v>
      </c>
      <c r="E10" s="15">
        <f>D10/D11</f>
        <v>0.77433628318584069</v>
      </c>
      <c r="F10" s="1">
        <v>0</v>
      </c>
      <c r="G10" s="15" t="e">
        <f>F10/F11</f>
        <v>#DIV/0!</v>
      </c>
      <c r="H10" s="84">
        <f>B10+D10</f>
        <v>269</v>
      </c>
      <c r="I10" s="16">
        <f>H10/H11</f>
        <v>0.76857142857142857</v>
      </c>
    </row>
    <row r="11" spans="1:9" x14ac:dyDescent="0.25">
      <c r="A11" s="11" t="s">
        <v>7</v>
      </c>
      <c r="B11" s="7">
        <f>SUM(B9:B10)</f>
        <v>124</v>
      </c>
      <c r="C11" s="17">
        <f>SUM(C9:C10)</f>
        <v>1</v>
      </c>
      <c r="D11" s="7">
        <f>D9+D10</f>
        <v>226</v>
      </c>
      <c r="E11" s="17">
        <f>SUM(E9:E10)</f>
        <v>1</v>
      </c>
      <c r="F11" s="8">
        <f>SUM(F9:F10)</f>
        <v>0</v>
      </c>
      <c r="G11" s="17" t="e">
        <f>SUM(G9:G10)</f>
        <v>#DIV/0!</v>
      </c>
      <c r="H11" s="7">
        <f>B11+D11</f>
        <v>350</v>
      </c>
      <c r="I11" s="18">
        <f>SUM(I9:I10)</f>
        <v>1</v>
      </c>
    </row>
    <row r="12" spans="1:9" x14ac:dyDescent="0.25">
      <c r="A12" s="28" t="s">
        <v>8</v>
      </c>
      <c r="B12" s="35"/>
      <c r="C12" s="35"/>
      <c r="D12" s="35"/>
      <c r="E12" s="35"/>
      <c r="F12" s="35"/>
      <c r="G12" s="35"/>
      <c r="H12" s="35"/>
      <c r="I12" s="36"/>
    </row>
    <row r="13" spans="1:9" x14ac:dyDescent="0.25">
      <c r="A13" s="9" t="s">
        <v>38</v>
      </c>
      <c r="B13" s="5">
        <v>0</v>
      </c>
      <c r="C13" s="13">
        <f>B13/B22</f>
        <v>0</v>
      </c>
      <c r="D13" s="5">
        <v>0</v>
      </c>
      <c r="E13" s="13">
        <f>D13/D22</f>
        <v>0</v>
      </c>
      <c r="F13" s="5">
        <v>0</v>
      </c>
      <c r="G13" s="13" t="e">
        <f>F13/F22</f>
        <v>#DIV/0!</v>
      </c>
      <c r="H13" s="4">
        <f t="shared" ref="H13:H21" si="0">B13+D13</f>
        <v>0</v>
      </c>
      <c r="I13" s="14">
        <f>H13/H22</f>
        <v>0</v>
      </c>
    </row>
    <row r="14" spans="1:9" x14ac:dyDescent="0.25">
      <c r="A14" s="10" t="s">
        <v>9</v>
      </c>
      <c r="B14" s="1">
        <v>1</v>
      </c>
      <c r="C14" s="15">
        <f>B14/B22</f>
        <v>8.0645161290322578E-3</v>
      </c>
      <c r="D14" s="1">
        <v>1</v>
      </c>
      <c r="E14" s="15">
        <f>D14/D22</f>
        <v>4.4247787610619468E-3</v>
      </c>
      <c r="F14" s="1">
        <v>0</v>
      </c>
      <c r="G14" s="15" t="e">
        <f>F14/F22</f>
        <v>#DIV/0!</v>
      </c>
      <c r="H14" s="6">
        <f t="shared" si="0"/>
        <v>2</v>
      </c>
      <c r="I14" s="16">
        <f>H14/H22</f>
        <v>5.7142857142857143E-3</v>
      </c>
    </row>
    <row r="15" spans="1:9" x14ac:dyDescent="0.25">
      <c r="A15" s="10" t="s">
        <v>39</v>
      </c>
      <c r="B15" s="1">
        <v>22</v>
      </c>
      <c r="C15" s="15">
        <f>B15/B22</f>
        <v>0.17741935483870969</v>
      </c>
      <c r="D15" s="1">
        <v>36</v>
      </c>
      <c r="E15" s="15">
        <f>D15/D22</f>
        <v>0.15929203539823009</v>
      </c>
      <c r="F15" s="1">
        <v>0</v>
      </c>
      <c r="G15" s="15" t="e">
        <f>F15/F22</f>
        <v>#DIV/0!</v>
      </c>
      <c r="H15" s="6">
        <f t="shared" si="0"/>
        <v>58</v>
      </c>
      <c r="I15" s="16">
        <f>H15/H22</f>
        <v>0.1657142857142857</v>
      </c>
    </row>
    <row r="16" spans="1:9" x14ac:dyDescent="0.25">
      <c r="A16" s="10" t="s">
        <v>40</v>
      </c>
      <c r="B16" s="1">
        <v>6</v>
      </c>
      <c r="C16" s="15">
        <f>B16/B22</f>
        <v>4.8387096774193547E-2</v>
      </c>
      <c r="D16" s="1">
        <v>13</v>
      </c>
      <c r="E16" s="15">
        <f>D16/D22</f>
        <v>5.7522123893805309E-2</v>
      </c>
      <c r="F16" s="1">
        <v>0</v>
      </c>
      <c r="G16" s="15" t="e">
        <f>F16/F22</f>
        <v>#DIV/0!</v>
      </c>
      <c r="H16" s="6">
        <f t="shared" si="0"/>
        <v>19</v>
      </c>
      <c r="I16" s="16">
        <f>H16/H22</f>
        <v>5.4285714285714284E-2</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94</v>
      </c>
      <c r="C18" s="15">
        <f>B18/B22</f>
        <v>0.75806451612903225</v>
      </c>
      <c r="D18" s="6">
        <v>160</v>
      </c>
      <c r="E18" s="15">
        <f>D18/D22</f>
        <v>0.70796460176991149</v>
      </c>
      <c r="F18" s="1">
        <v>0</v>
      </c>
      <c r="G18" s="15" t="e">
        <f>F18/F22</f>
        <v>#DIV/0!</v>
      </c>
      <c r="H18" s="6">
        <f t="shared" si="0"/>
        <v>254</v>
      </c>
      <c r="I18" s="16">
        <f>H18/H22</f>
        <v>0.72571428571428576</v>
      </c>
    </row>
    <row r="19" spans="1:9" x14ac:dyDescent="0.25">
      <c r="A19" s="10" t="s">
        <v>42</v>
      </c>
      <c r="B19" s="6">
        <v>1</v>
      </c>
      <c r="C19" s="15">
        <f>B19/B22</f>
        <v>8.0645161290322578E-3</v>
      </c>
      <c r="D19" s="6">
        <v>11</v>
      </c>
      <c r="E19" s="15">
        <f>D19/D22</f>
        <v>4.8672566371681415E-2</v>
      </c>
      <c r="F19" s="1">
        <v>0</v>
      </c>
      <c r="G19" s="15" t="e">
        <f>F19/F22</f>
        <v>#DIV/0!</v>
      </c>
      <c r="H19" s="6">
        <f t="shared" si="0"/>
        <v>12</v>
      </c>
      <c r="I19" s="16">
        <f>H19/H22</f>
        <v>3.4285714285714287E-2</v>
      </c>
    </row>
    <row r="20" spans="1:9" x14ac:dyDescent="0.25">
      <c r="A20" s="10" t="s">
        <v>43</v>
      </c>
      <c r="B20" s="1">
        <v>0</v>
      </c>
      <c r="C20" s="15">
        <f>B20/B22</f>
        <v>0</v>
      </c>
      <c r="D20" s="1">
        <v>4</v>
      </c>
      <c r="E20" s="15">
        <f>D20/D22</f>
        <v>1.7699115044247787E-2</v>
      </c>
      <c r="F20" s="1">
        <v>0</v>
      </c>
      <c r="G20" s="15" t="e">
        <f>F20/F22</f>
        <v>#DIV/0!</v>
      </c>
      <c r="H20" s="6">
        <f t="shared" si="0"/>
        <v>4</v>
      </c>
      <c r="I20" s="16">
        <f>H20/H22</f>
        <v>1.1428571428571429E-2</v>
      </c>
    </row>
    <row r="21" spans="1:9" x14ac:dyDescent="0.25">
      <c r="A21" s="21" t="s">
        <v>44</v>
      </c>
      <c r="B21" s="8">
        <v>0</v>
      </c>
      <c r="C21" s="15">
        <f>B21/B22</f>
        <v>0</v>
      </c>
      <c r="D21" s="8">
        <v>1</v>
      </c>
      <c r="E21" s="15">
        <f>D21/D22</f>
        <v>4.4247787610619468E-3</v>
      </c>
      <c r="F21" s="8">
        <v>0</v>
      </c>
      <c r="G21" s="15" t="e">
        <f>F21/F22</f>
        <v>#DIV/0!</v>
      </c>
      <c r="H21" s="7">
        <f t="shared" si="0"/>
        <v>1</v>
      </c>
      <c r="I21" s="18">
        <f>H21/H22</f>
        <v>2.8571428571428571E-3</v>
      </c>
    </row>
    <row r="22" spans="1:9" x14ac:dyDescent="0.25">
      <c r="A22" s="11" t="s">
        <v>7</v>
      </c>
      <c r="B22" s="7">
        <f>SUM(B13:B21)</f>
        <v>124</v>
      </c>
      <c r="C22" s="17">
        <f>SUM(C13:C21)</f>
        <v>1</v>
      </c>
      <c r="D22" s="7">
        <f>SUM(D13:D21)</f>
        <v>226</v>
      </c>
      <c r="E22" s="17">
        <f>SUM(E13:E21)</f>
        <v>1</v>
      </c>
      <c r="F22" s="8">
        <f>SUM(F13:F21)</f>
        <v>0</v>
      </c>
      <c r="G22" s="17" t="e">
        <f>SUM(G13:G20)</f>
        <v>#DIV/0!</v>
      </c>
      <c r="H22" s="7">
        <f>B22+D22</f>
        <v>350</v>
      </c>
      <c r="I22" s="18">
        <f>SUM(I13:I21)</f>
        <v>1</v>
      </c>
    </row>
    <row r="23" spans="1:9" x14ac:dyDescent="0.25">
      <c r="A23" s="28" t="s">
        <v>11</v>
      </c>
      <c r="B23" s="35"/>
      <c r="C23" s="35"/>
      <c r="D23" s="35"/>
      <c r="E23" s="35"/>
      <c r="F23" s="35"/>
      <c r="G23" s="35"/>
      <c r="H23" s="35"/>
      <c r="I23" s="36"/>
    </row>
    <row r="24" spans="1:9" x14ac:dyDescent="0.25">
      <c r="A24" s="39" t="s">
        <v>12</v>
      </c>
      <c r="B24" s="5">
        <v>1</v>
      </c>
      <c r="C24" s="13">
        <f t="shared" ref="C24:C33" si="1">B24/$B$34</f>
        <v>8.0645161290322578E-3</v>
      </c>
      <c r="D24" s="5">
        <v>0</v>
      </c>
      <c r="E24" s="13">
        <f>D24/D34</f>
        <v>0</v>
      </c>
      <c r="F24" s="5">
        <v>0</v>
      </c>
      <c r="G24" s="13" t="e">
        <f>F24/F34</f>
        <v>#DIV/0!</v>
      </c>
      <c r="H24" s="5">
        <f t="shared" ref="H24:H33" si="2">B24+D24</f>
        <v>1</v>
      </c>
      <c r="I24" s="14">
        <f>H24/H34</f>
        <v>2.8571428571428571E-3</v>
      </c>
    </row>
    <row r="25" spans="1:9" x14ac:dyDescent="0.25">
      <c r="A25" s="10" t="s">
        <v>13</v>
      </c>
      <c r="B25" s="1">
        <v>9</v>
      </c>
      <c r="C25" s="13">
        <f t="shared" si="1"/>
        <v>7.2580645161290328E-2</v>
      </c>
      <c r="D25" s="1">
        <v>0</v>
      </c>
      <c r="E25" s="15">
        <f>D25/D34</f>
        <v>0</v>
      </c>
      <c r="F25" s="1">
        <v>0</v>
      </c>
      <c r="G25" s="15" t="e">
        <f>F25/F34</f>
        <v>#DIV/0!</v>
      </c>
      <c r="H25" s="1">
        <f t="shared" si="2"/>
        <v>9</v>
      </c>
      <c r="I25" s="16">
        <f>H25/H34</f>
        <v>2.5714285714285714E-2</v>
      </c>
    </row>
    <row r="26" spans="1:9" x14ac:dyDescent="0.25">
      <c r="A26" s="10" t="s">
        <v>14</v>
      </c>
      <c r="B26" s="1">
        <v>27</v>
      </c>
      <c r="C26" s="13">
        <f t="shared" si="1"/>
        <v>0.21774193548387097</v>
      </c>
      <c r="D26" s="1">
        <v>3</v>
      </c>
      <c r="E26" s="15">
        <f>D26/D34</f>
        <v>1.3274336283185841E-2</v>
      </c>
      <c r="F26" s="1">
        <v>0</v>
      </c>
      <c r="G26" s="15" t="e">
        <f>F26/F34</f>
        <v>#DIV/0!</v>
      </c>
      <c r="H26" s="5">
        <f t="shared" si="2"/>
        <v>30</v>
      </c>
      <c r="I26" s="16">
        <f>H26/H34</f>
        <v>8.5714285714285715E-2</v>
      </c>
    </row>
    <row r="27" spans="1:9" x14ac:dyDescent="0.25">
      <c r="A27" s="10" t="s">
        <v>15</v>
      </c>
      <c r="B27" s="1">
        <v>28</v>
      </c>
      <c r="C27" s="13">
        <f t="shared" si="1"/>
        <v>0.22580645161290322</v>
      </c>
      <c r="D27" s="1">
        <v>43</v>
      </c>
      <c r="E27" s="15">
        <f>D27/D34</f>
        <v>0.19026548672566371</v>
      </c>
      <c r="F27" s="1">
        <v>0</v>
      </c>
      <c r="G27" s="15" t="e">
        <f>F27/F34</f>
        <v>#DIV/0!</v>
      </c>
      <c r="H27" s="5">
        <f t="shared" si="2"/>
        <v>71</v>
      </c>
      <c r="I27" s="16">
        <f>H27/H34</f>
        <v>0.20285714285714285</v>
      </c>
    </row>
    <row r="28" spans="1:9" x14ac:dyDescent="0.25">
      <c r="A28" s="10" t="s">
        <v>16</v>
      </c>
      <c r="B28" s="1">
        <v>21</v>
      </c>
      <c r="C28" s="13">
        <f t="shared" si="1"/>
        <v>0.16935483870967741</v>
      </c>
      <c r="D28" s="1">
        <v>45</v>
      </c>
      <c r="E28" s="15">
        <f>D28/D34</f>
        <v>0.19911504424778761</v>
      </c>
      <c r="F28" s="1">
        <v>0</v>
      </c>
      <c r="G28" s="15" t="e">
        <f>F28/F34</f>
        <v>#DIV/0!</v>
      </c>
      <c r="H28" s="5">
        <f t="shared" si="2"/>
        <v>66</v>
      </c>
      <c r="I28" s="16">
        <f>H28/H34</f>
        <v>0.18857142857142858</v>
      </c>
    </row>
    <row r="29" spans="1:9" x14ac:dyDescent="0.25">
      <c r="A29" s="10" t="s">
        <v>17</v>
      </c>
      <c r="B29" s="1">
        <v>16</v>
      </c>
      <c r="C29" s="13">
        <f t="shared" si="1"/>
        <v>0.12903225806451613</v>
      </c>
      <c r="D29" s="1">
        <v>30</v>
      </c>
      <c r="E29" s="15">
        <f>D29/D34</f>
        <v>0.13274336283185842</v>
      </c>
      <c r="F29" s="1">
        <v>0</v>
      </c>
      <c r="G29" s="15" t="e">
        <f>F29/F34</f>
        <v>#DIV/0!</v>
      </c>
      <c r="H29" s="5">
        <f t="shared" si="2"/>
        <v>46</v>
      </c>
      <c r="I29" s="16">
        <f>H29/H34</f>
        <v>0.13142857142857142</v>
      </c>
    </row>
    <row r="30" spans="1:9" x14ac:dyDescent="0.25">
      <c r="A30" s="10" t="s">
        <v>18</v>
      </c>
      <c r="B30" s="1">
        <v>7</v>
      </c>
      <c r="C30" s="13">
        <f t="shared" si="1"/>
        <v>5.6451612903225805E-2</v>
      </c>
      <c r="D30" s="1">
        <v>27</v>
      </c>
      <c r="E30" s="15">
        <f>D30/D34</f>
        <v>0.11946902654867257</v>
      </c>
      <c r="F30" s="1">
        <v>0</v>
      </c>
      <c r="G30" s="15" t="e">
        <f>F30/F34</f>
        <v>#DIV/0!</v>
      </c>
      <c r="H30" s="5">
        <f t="shared" si="2"/>
        <v>34</v>
      </c>
      <c r="I30" s="16">
        <f>H30/H34</f>
        <v>9.7142857142857142E-2</v>
      </c>
    </row>
    <row r="31" spans="1:9" x14ac:dyDescent="0.25">
      <c r="A31" s="10" t="s">
        <v>19</v>
      </c>
      <c r="B31" s="1">
        <v>11</v>
      </c>
      <c r="C31" s="13">
        <f t="shared" si="1"/>
        <v>8.8709677419354843E-2</v>
      </c>
      <c r="D31" s="1">
        <v>48</v>
      </c>
      <c r="E31" s="15">
        <f>D31/D34</f>
        <v>0.21238938053097345</v>
      </c>
      <c r="F31" s="1">
        <v>0</v>
      </c>
      <c r="G31" s="15" t="e">
        <f>F31/F34</f>
        <v>#DIV/0!</v>
      </c>
      <c r="H31" s="5">
        <f t="shared" si="2"/>
        <v>59</v>
      </c>
      <c r="I31" s="16">
        <f>H31/H34</f>
        <v>0.16857142857142857</v>
      </c>
    </row>
    <row r="32" spans="1:9" x14ac:dyDescent="0.25">
      <c r="A32" s="10" t="s">
        <v>20</v>
      </c>
      <c r="B32" s="1">
        <v>4</v>
      </c>
      <c r="C32" s="13">
        <f t="shared" si="1"/>
        <v>3.2258064516129031E-2</v>
      </c>
      <c r="D32" s="1">
        <v>28</v>
      </c>
      <c r="E32" s="15">
        <f>D32/D34</f>
        <v>0.12389380530973451</v>
      </c>
      <c r="F32" s="1">
        <v>0</v>
      </c>
      <c r="G32" s="15" t="e">
        <f>F32/F34</f>
        <v>#DIV/0!</v>
      </c>
      <c r="H32" s="5">
        <f t="shared" si="2"/>
        <v>32</v>
      </c>
      <c r="I32" s="16">
        <f>H32/H34</f>
        <v>9.1428571428571428E-2</v>
      </c>
    </row>
    <row r="33" spans="1:10" x14ac:dyDescent="0.25">
      <c r="A33" s="10" t="s">
        <v>21</v>
      </c>
      <c r="B33" s="1">
        <v>0</v>
      </c>
      <c r="C33" s="13">
        <f t="shared" si="1"/>
        <v>0</v>
      </c>
      <c r="D33" s="1">
        <v>2</v>
      </c>
      <c r="E33" s="15">
        <f>D33/D34</f>
        <v>8.8495575221238937E-3</v>
      </c>
      <c r="F33" s="1">
        <v>0</v>
      </c>
      <c r="G33" s="15" t="e">
        <f>F33/F34</f>
        <v>#DIV/0!</v>
      </c>
      <c r="H33" s="5">
        <f t="shared" si="2"/>
        <v>2</v>
      </c>
      <c r="I33" s="16">
        <f>H33/H34</f>
        <v>5.7142857142857143E-3</v>
      </c>
    </row>
    <row r="34" spans="1:10" x14ac:dyDescent="0.25">
      <c r="A34" s="11" t="s">
        <v>7</v>
      </c>
      <c r="B34" s="7">
        <f t="shared" ref="B34:G34" si="3">SUM(B24:B33)</f>
        <v>124</v>
      </c>
      <c r="C34" s="17">
        <f t="shared" si="3"/>
        <v>0.99999999999999989</v>
      </c>
      <c r="D34" s="7">
        <f t="shared" si="3"/>
        <v>226</v>
      </c>
      <c r="E34" s="17">
        <f t="shared" si="3"/>
        <v>0.99999999999999989</v>
      </c>
      <c r="F34" s="7">
        <f t="shared" si="3"/>
        <v>0</v>
      </c>
      <c r="G34" s="17" t="e">
        <f t="shared" si="3"/>
        <v>#DIV/0!</v>
      </c>
      <c r="H34" s="4">
        <f>B34+D34</f>
        <v>350</v>
      </c>
      <c r="I34" s="18">
        <f>SUM(I24:I33)</f>
        <v>0.99999999999999989</v>
      </c>
      <c r="J34" s="3"/>
    </row>
    <row r="35" spans="1:10" x14ac:dyDescent="0.25">
      <c r="A35" s="28" t="s">
        <v>22</v>
      </c>
      <c r="B35" s="29"/>
      <c r="C35" s="29"/>
      <c r="D35" s="29"/>
      <c r="E35" s="29"/>
      <c r="F35" s="30"/>
      <c r="G35" s="29"/>
      <c r="H35" s="29"/>
      <c r="I35" s="31"/>
    </row>
    <row r="36" spans="1:10" x14ac:dyDescent="0.25">
      <c r="A36" s="9" t="s">
        <v>23</v>
      </c>
      <c r="B36" s="94">
        <v>27.95</v>
      </c>
      <c r="C36" s="95"/>
      <c r="D36" s="94">
        <v>35.56</v>
      </c>
      <c r="E36" s="95"/>
      <c r="F36" s="94">
        <v>0</v>
      </c>
      <c r="G36" s="95"/>
      <c r="H36" s="96">
        <v>32.869999999999997</v>
      </c>
      <c r="I36" s="97"/>
    </row>
    <row r="37" spans="1:10" x14ac:dyDescent="0.25">
      <c r="A37" s="12" t="s">
        <v>24</v>
      </c>
      <c r="B37" s="98">
        <v>8.7200000000000006</v>
      </c>
      <c r="C37" s="99"/>
      <c r="D37" s="98">
        <v>10.79</v>
      </c>
      <c r="E37" s="99"/>
      <c r="F37" s="98">
        <v>0</v>
      </c>
      <c r="G37" s="99"/>
      <c r="H37" s="100">
        <v>10.73</v>
      </c>
      <c r="I37" s="101"/>
    </row>
    <row r="38" spans="1:10" x14ac:dyDescent="0.25">
      <c r="A38" s="28" t="s">
        <v>62</v>
      </c>
      <c r="B38" s="29"/>
      <c r="C38" s="29"/>
      <c r="D38" s="29"/>
      <c r="E38" s="29"/>
      <c r="F38" s="30"/>
      <c r="G38" s="29"/>
      <c r="H38" s="29"/>
      <c r="I38" s="31"/>
    </row>
    <row r="39" spans="1:10" x14ac:dyDescent="0.25">
      <c r="A39" s="10" t="s">
        <v>32</v>
      </c>
      <c r="B39" s="6">
        <v>124</v>
      </c>
      <c r="C39" s="15">
        <f>B39/B42</f>
        <v>1</v>
      </c>
      <c r="D39" s="6">
        <v>206</v>
      </c>
      <c r="E39" s="15">
        <f>D39/D42</f>
        <v>0.91150442477876104</v>
      </c>
      <c r="F39" s="1">
        <v>0</v>
      </c>
      <c r="G39" s="15" t="e">
        <f>F39/F42</f>
        <v>#DIV/0!</v>
      </c>
      <c r="H39" s="6">
        <f t="shared" ref="H39:H41" si="4">B39+D39</f>
        <v>330</v>
      </c>
      <c r="I39" s="16">
        <f>H39/H42</f>
        <v>0.94285714285714284</v>
      </c>
    </row>
    <row r="40" spans="1:10" x14ac:dyDescent="0.25">
      <c r="A40" s="10" t="s">
        <v>33</v>
      </c>
      <c r="B40" s="6">
        <v>0</v>
      </c>
      <c r="C40" s="15">
        <f>B40/B42</f>
        <v>0</v>
      </c>
      <c r="D40" s="6">
        <v>4</v>
      </c>
      <c r="E40" s="15">
        <f>D40/D42</f>
        <v>1.7699115044247787E-2</v>
      </c>
      <c r="F40" s="1">
        <v>0</v>
      </c>
      <c r="G40" s="15" t="e">
        <f>F40/F42</f>
        <v>#DIV/0!</v>
      </c>
      <c r="H40" s="6">
        <f t="shared" si="4"/>
        <v>4</v>
      </c>
      <c r="I40" s="16">
        <f>H40/H42</f>
        <v>1.1428571428571429E-2</v>
      </c>
    </row>
    <row r="41" spans="1:10" x14ac:dyDescent="0.25">
      <c r="A41" s="10" t="s">
        <v>34</v>
      </c>
      <c r="B41" s="1">
        <v>0</v>
      </c>
      <c r="C41" s="15">
        <f>B41/B42</f>
        <v>0</v>
      </c>
      <c r="D41" s="1">
        <v>16</v>
      </c>
      <c r="E41" s="15">
        <f>D41/D42</f>
        <v>7.0796460176991149E-2</v>
      </c>
      <c r="F41" s="1">
        <v>0</v>
      </c>
      <c r="G41" s="15" t="e">
        <f>F41/F42</f>
        <v>#DIV/0!</v>
      </c>
      <c r="H41" s="6">
        <f t="shared" si="4"/>
        <v>16</v>
      </c>
      <c r="I41" s="16">
        <f>H41/H42</f>
        <v>4.5714285714285714E-2</v>
      </c>
    </row>
    <row r="42" spans="1:10" x14ac:dyDescent="0.25">
      <c r="A42" s="11" t="s">
        <v>7</v>
      </c>
      <c r="B42" s="7">
        <f t="shared" ref="B42:I42" si="5">SUM(B39:B41)</f>
        <v>124</v>
      </c>
      <c r="C42" s="17">
        <f t="shared" si="5"/>
        <v>1</v>
      </c>
      <c r="D42" s="7">
        <f t="shared" si="5"/>
        <v>226</v>
      </c>
      <c r="E42" s="17">
        <f t="shared" si="5"/>
        <v>1</v>
      </c>
      <c r="F42" s="8">
        <f t="shared" si="5"/>
        <v>0</v>
      </c>
      <c r="G42" s="17" t="e">
        <f t="shared" si="5"/>
        <v>#DIV/0!</v>
      </c>
      <c r="H42" s="7">
        <f>B42+D42</f>
        <v>350</v>
      </c>
      <c r="I42" s="18">
        <f t="shared" si="5"/>
        <v>1</v>
      </c>
    </row>
    <row r="43" spans="1:10" x14ac:dyDescent="0.25">
      <c r="A43" s="28" t="s">
        <v>46</v>
      </c>
      <c r="B43" s="29"/>
      <c r="C43" s="29"/>
      <c r="D43" s="29"/>
      <c r="E43" s="29"/>
      <c r="F43" s="30"/>
      <c r="G43" s="29"/>
      <c r="H43" s="29"/>
      <c r="I43" s="31"/>
    </row>
    <row r="44" spans="1:10" x14ac:dyDescent="0.25">
      <c r="A44" s="9" t="s">
        <v>25</v>
      </c>
      <c r="B44" s="4">
        <v>99</v>
      </c>
      <c r="C44" s="19">
        <f>B44/B46</f>
        <v>0.79838709677419351</v>
      </c>
      <c r="D44" s="5">
        <v>74</v>
      </c>
      <c r="E44" s="19">
        <f>D44/D46</f>
        <v>0.32743362831858408</v>
      </c>
      <c r="F44" s="5">
        <v>0</v>
      </c>
      <c r="G44" s="19" t="e">
        <f>F44/F46</f>
        <v>#DIV/0!</v>
      </c>
      <c r="H44" s="4">
        <f t="shared" ref="H44:H45" si="6">B44+D44</f>
        <v>173</v>
      </c>
      <c r="I44" s="14">
        <f>H44/H46</f>
        <v>0.49428571428571427</v>
      </c>
    </row>
    <row r="45" spans="1:10" x14ac:dyDescent="0.25">
      <c r="A45" s="10" t="s">
        <v>26</v>
      </c>
      <c r="B45" s="6">
        <v>25</v>
      </c>
      <c r="C45" s="15">
        <f>B45/B46</f>
        <v>0.20161290322580644</v>
      </c>
      <c r="D45" s="6">
        <v>152</v>
      </c>
      <c r="E45" s="15">
        <f>D45/D46</f>
        <v>0.67256637168141598</v>
      </c>
      <c r="F45" s="1">
        <v>0</v>
      </c>
      <c r="G45" s="15" t="e">
        <f>F45/F46</f>
        <v>#DIV/0!</v>
      </c>
      <c r="H45" s="4">
        <f t="shared" si="6"/>
        <v>177</v>
      </c>
      <c r="I45" s="16">
        <f>H45/H46</f>
        <v>0.50571428571428567</v>
      </c>
    </row>
    <row r="46" spans="1:10" x14ac:dyDescent="0.25">
      <c r="A46" s="11" t="s">
        <v>7</v>
      </c>
      <c r="B46" s="7">
        <f t="shared" ref="B46:G46" si="7">SUM(B44:B45)</f>
        <v>124</v>
      </c>
      <c r="C46" s="20">
        <f t="shared" si="7"/>
        <v>1</v>
      </c>
      <c r="D46" s="7">
        <f t="shared" si="7"/>
        <v>226</v>
      </c>
      <c r="E46" s="20">
        <f t="shared" si="7"/>
        <v>1</v>
      </c>
      <c r="F46" s="7">
        <f t="shared" si="7"/>
        <v>0</v>
      </c>
      <c r="G46" s="20" t="e">
        <f t="shared" si="7"/>
        <v>#DIV/0!</v>
      </c>
      <c r="H46" s="4">
        <f>B46+D46</f>
        <v>350</v>
      </c>
      <c r="I46" s="38">
        <f>SUM(I44:I45)</f>
        <v>1</v>
      </c>
    </row>
    <row r="47" spans="1:10" ht="12.75" customHeight="1" x14ac:dyDescent="0.25">
      <c r="A47" s="28" t="s">
        <v>45</v>
      </c>
      <c r="B47" s="29"/>
      <c r="C47" s="29"/>
      <c r="D47" s="29"/>
      <c r="E47" s="29"/>
      <c r="F47" s="30"/>
      <c r="G47" s="29"/>
      <c r="H47" s="29"/>
      <c r="I47" s="31"/>
    </row>
    <row r="48" spans="1:10" ht="12.75" customHeight="1" x14ac:dyDescent="0.25">
      <c r="A48" s="9" t="s">
        <v>36</v>
      </c>
      <c r="B48" s="4">
        <v>15</v>
      </c>
      <c r="C48" s="19">
        <f>B48/B50</f>
        <v>0.12096774193548387</v>
      </c>
      <c r="D48" s="5">
        <v>87</v>
      </c>
      <c r="E48" s="19">
        <f>D48/D50</f>
        <v>0.38495575221238937</v>
      </c>
      <c r="F48" s="5">
        <v>0</v>
      </c>
      <c r="G48" s="19" t="e">
        <f>F48/F50</f>
        <v>#DIV/0!</v>
      </c>
      <c r="H48" s="4">
        <f t="shared" ref="H48:H49" si="8">B48+D48</f>
        <v>102</v>
      </c>
      <c r="I48" s="14">
        <f>H48/H50</f>
        <v>0.29142857142857143</v>
      </c>
    </row>
    <row r="49" spans="1:11" ht="12.75" customHeight="1" x14ac:dyDescent="0.25">
      <c r="A49" s="10" t="s">
        <v>37</v>
      </c>
      <c r="B49" s="6">
        <v>109</v>
      </c>
      <c r="C49" s="15">
        <f>B49/B50</f>
        <v>0.87903225806451613</v>
      </c>
      <c r="D49" s="6">
        <v>139</v>
      </c>
      <c r="E49" s="15">
        <f>D49/D50</f>
        <v>0.61504424778761058</v>
      </c>
      <c r="F49" s="1">
        <v>0</v>
      </c>
      <c r="G49" s="15" t="e">
        <f>F49/F50</f>
        <v>#DIV/0!</v>
      </c>
      <c r="H49" s="4">
        <f t="shared" si="8"/>
        <v>248</v>
      </c>
      <c r="I49" s="16">
        <f>H49/H50</f>
        <v>0.70857142857142852</v>
      </c>
    </row>
    <row r="50" spans="1:11" x14ac:dyDescent="0.25">
      <c r="A50" s="11" t="s">
        <v>7</v>
      </c>
      <c r="B50" s="7">
        <f t="shared" ref="B50:G50" si="9">SUM(B48:B49)</f>
        <v>124</v>
      </c>
      <c r="C50" s="20">
        <f t="shared" si="9"/>
        <v>1</v>
      </c>
      <c r="D50" s="7">
        <f t="shared" si="9"/>
        <v>226</v>
      </c>
      <c r="E50" s="20">
        <f t="shared" si="9"/>
        <v>1</v>
      </c>
      <c r="F50" s="7">
        <f t="shared" si="9"/>
        <v>0</v>
      </c>
      <c r="G50" s="20" t="e">
        <f t="shared" si="9"/>
        <v>#DIV/0!</v>
      </c>
      <c r="H50" s="4">
        <f>B50+D50</f>
        <v>350</v>
      </c>
      <c r="I50" s="18">
        <f>SUM(I48:I49)</f>
        <v>1</v>
      </c>
    </row>
    <row r="51" spans="1:11" x14ac:dyDescent="0.25">
      <c r="A51" s="32" t="s">
        <v>28</v>
      </c>
      <c r="B51" s="33"/>
      <c r="C51" s="33"/>
      <c r="D51" s="33"/>
      <c r="E51" s="33"/>
      <c r="F51" s="34"/>
      <c r="G51" s="33"/>
      <c r="H51" s="33"/>
      <c r="I51" s="37"/>
    </row>
    <row r="52" spans="1:11" x14ac:dyDescent="0.25">
      <c r="A52" s="46" t="s">
        <v>27</v>
      </c>
      <c r="B52" s="87">
        <v>107.9</v>
      </c>
      <c r="C52" s="88"/>
      <c r="D52" s="89">
        <v>134.5</v>
      </c>
      <c r="E52" s="90"/>
      <c r="F52" s="87">
        <v>0</v>
      </c>
      <c r="G52" s="88"/>
      <c r="H52" s="89">
        <v>242.4</v>
      </c>
      <c r="I52" s="91"/>
      <c r="K52" s="77"/>
    </row>
    <row r="53" spans="1:11" x14ac:dyDescent="0.25">
      <c r="A53" s="28" t="s">
        <v>47</v>
      </c>
      <c r="B53" s="29"/>
      <c r="C53" s="29"/>
      <c r="D53" s="29"/>
      <c r="E53" s="29"/>
      <c r="F53" s="30"/>
      <c r="G53" s="29"/>
      <c r="H53" s="29"/>
      <c r="I53" s="31"/>
    </row>
    <row r="54" spans="1:11" x14ac:dyDescent="0.25">
      <c r="A54" s="40" t="s">
        <v>48</v>
      </c>
      <c r="B54" s="4">
        <v>80</v>
      </c>
      <c r="C54" s="19">
        <f>B54/B56</f>
        <v>0.64516129032258063</v>
      </c>
      <c r="D54" s="4">
        <v>211</v>
      </c>
      <c r="E54" s="19">
        <f>D54/D56</f>
        <v>0.9336283185840708</v>
      </c>
      <c r="F54" s="5">
        <v>0</v>
      </c>
      <c r="G54" s="19" t="e">
        <f>F54/F56</f>
        <v>#DIV/0!</v>
      </c>
      <c r="H54" s="4">
        <f>B54+D54</f>
        <v>291</v>
      </c>
      <c r="I54" s="14">
        <f>H54/H56</f>
        <v>0.83142857142857141</v>
      </c>
    </row>
    <row r="55" spans="1:11" x14ac:dyDescent="0.25">
      <c r="A55" s="41" t="s">
        <v>49</v>
      </c>
      <c r="B55" s="6">
        <v>44</v>
      </c>
      <c r="C55" s="15">
        <f>B55/B56</f>
        <v>0.35483870967741937</v>
      </c>
      <c r="D55" s="6">
        <v>15</v>
      </c>
      <c r="E55" s="15">
        <f>D55/D56</f>
        <v>6.637168141592921E-2</v>
      </c>
      <c r="F55" s="1">
        <v>0</v>
      </c>
      <c r="G55" s="15" t="e">
        <f>F55/F56</f>
        <v>#DIV/0!</v>
      </c>
      <c r="H55" s="4">
        <f>B55+D55</f>
        <v>59</v>
      </c>
      <c r="I55" s="16">
        <f>H55/H56</f>
        <v>0.16857142857142857</v>
      </c>
    </row>
    <row r="56" spans="1:11" ht="13.8" thickBot="1" x14ac:dyDescent="0.3">
      <c r="A56" s="42" t="s">
        <v>7</v>
      </c>
      <c r="B56" s="43">
        <f t="shared" ref="B56:G56" si="10">SUM(B54:B55)</f>
        <v>124</v>
      </c>
      <c r="C56" s="44">
        <f t="shared" si="10"/>
        <v>1</v>
      </c>
      <c r="D56" s="43">
        <f t="shared" si="10"/>
        <v>226</v>
      </c>
      <c r="E56" s="44">
        <f t="shared" si="10"/>
        <v>1</v>
      </c>
      <c r="F56" s="43">
        <f t="shared" si="10"/>
        <v>0</v>
      </c>
      <c r="G56" s="44" t="e">
        <f t="shared" si="10"/>
        <v>#DIV/0!</v>
      </c>
      <c r="H56" s="43">
        <f>B56+D56</f>
        <v>350</v>
      </c>
      <c r="I56" s="45">
        <f>SUM(I54:I55)</f>
        <v>1</v>
      </c>
    </row>
    <row r="57" spans="1:11" ht="13.8" thickTop="1" x14ac:dyDescent="0.25">
      <c r="A57" s="78"/>
      <c r="B57" s="79"/>
      <c r="C57" s="74"/>
      <c r="D57" s="79"/>
      <c r="E57" s="74"/>
      <c r="F57" s="79"/>
      <c r="G57" s="74"/>
      <c r="H57" s="79"/>
      <c r="I57" s="80"/>
    </row>
    <row r="58" spans="1:11" ht="15" customHeight="1" x14ac:dyDescent="0.25">
      <c r="A58" s="81" t="s">
        <v>58</v>
      </c>
      <c r="B58" s="81"/>
      <c r="C58" s="81"/>
      <c r="D58" s="81"/>
      <c r="E58" s="81"/>
      <c r="F58" s="82"/>
      <c r="G58" s="81"/>
      <c r="H58" s="81"/>
      <c r="I58" s="81"/>
    </row>
    <row r="59" spans="1:11" ht="37.950000000000003" customHeight="1" x14ac:dyDescent="0.25">
      <c r="A59" s="92" t="s">
        <v>59</v>
      </c>
      <c r="B59" s="92"/>
      <c r="C59" s="92"/>
      <c r="D59" s="92"/>
      <c r="E59" s="92"/>
      <c r="F59" s="92"/>
      <c r="G59" s="92"/>
      <c r="H59" s="92"/>
      <c r="I59" s="92"/>
    </row>
    <row r="60" spans="1:11" ht="37.950000000000003" customHeight="1" x14ac:dyDescent="0.25">
      <c r="A60" s="85" t="s">
        <v>60</v>
      </c>
      <c r="B60" s="85"/>
      <c r="C60" s="85"/>
      <c r="D60" s="85"/>
      <c r="E60" s="85"/>
      <c r="F60" s="85"/>
      <c r="G60" s="85"/>
      <c r="H60" s="85"/>
      <c r="I60" s="85"/>
    </row>
    <row r="61" spans="1:11" ht="16.2" customHeight="1" x14ac:dyDescent="0.25">
      <c r="A61" s="93" t="s">
        <v>30</v>
      </c>
      <c r="B61" s="93"/>
      <c r="C61" s="93"/>
      <c r="D61" s="93"/>
      <c r="E61" s="93"/>
      <c r="F61" s="93"/>
      <c r="G61" s="93"/>
      <c r="H61" s="93"/>
      <c r="I61" s="93"/>
    </row>
    <row r="62" spans="1:11" x14ac:dyDescent="0.25">
      <c r="G62" s="107"/>
      <c r="H62" s="86"/>
      <c r="I62" s="86"/>
    </row>
    <row r="63" spans="1:11" x14ac:dyDescent="0.25">
      <c r="G63" s="86"/>
      <c r="H63" s="86"/>
      <c r="I63" s="86"/>
    </row>
  </sheetData>
  <mergeCells count="23">
    <mergeCell ref="A2:I2"/>
    <mergeCell ref="A3:I3"/>
    <mergeCell ref="A4:I4"/>
    <mergeCell ref="B6:C6"/>
    <mergeCell ref="D6:E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tabSelected="1" zoomScale="96" zoomScaleNormal="96" workbookViewId="0">
      <selection activeCell="A2" sqref="A2:I2"/>
    </sheetView>
  </sheetViews>
  <sheetFormatPr defaultRowHeight="13.2" x14ac:dyDescent="0.25"/>
  <cols>
    <col min="1" max="1" width="36.6640625" customWidth="1"/>
    <col min="2" max="5" width="8.6640625" customWidth="1"/>
    <col min="6" max="6" width="6.6640625" style="2" hidden="1" customWidth="1"/>
    <col min="7" max="7" width="9.109375" hidden="1" customWidth="1"/>
    <col min="8" max="9" width="8.6640625" customWidth="1"/>
  </cols>
  <sheetData>
    <row r="2" spans="1:9" ht="15.6" x14ac:dyDescent="0.3">
      <c r="A2" s="102" t="s">
        <v>57</v>
      </c>
      <c r="B2" s="102"/>
      <c r="C2" s="102"/>
      <c r="D2" s="102"/>
      <c r="E2" s="102"/>
      <c r="F2" s="102"/>
      <c r="G2" s="102"/>
      <c r="H2" s="102"/>
      <c r="I2" s="102"/>
    </row>
    <row r="3" spans="1:9" ht="15.6" x14ac:dyDescent="0.3">
      <c r="A3" s="102" t="s">
        <v>61</v>
      </c>
      <c r="B3" s="102"/>
      <c r="C3" s="102"/>
      <c r="D3" s="102"/>
      <c r="E3" s="102"/>
      <c r="F3" s="102"/>
      <c r="G3" s="102"/>
      <c r="H3" s="102"/>
      <c r="I3" s="102"/>
    </row>
    <row r="4" spans="1:9" ht="15.6" x14ac:dyDescent="0.3">
      <c r="A4" s="102" t="s">
        <v>52</v>
      </c>
      <c r="B4" s="102"/>
      <c r="C4" s="102"/>
      <c r="D4" s="102"/>
      <c r="E4" s="102"/>
      <c r="F4" s="102"/>
      <c r="G4" s="102"/>
      <c r="H4" s="102"/>
      <c r="I4" s="102"/>
    </row>
    <row r="5" spans="1:9" ht="13.8" thickBot="1" x14ac:dyDescent="0.3"/>
    <row r="6" spans="1:9" ht="13.8" thickTop="1" x14ac:dyDescent="0.25">
      <c r="A6" s="22"/>
      <c r="B6" s="103" t="s">
        <v>0</v>
      </c>
      <c r="C6" s="104"/>
      <c r="D6" s="105" t="s">
        <v>35</v>
      </c>
      <c r="E6" s="104"/>
      <c r="F6" s="66" t="s">
        <v>3</v>
      </c>
      <c r="G6" s="67"/>
      <c r="H6" s="103" t="s">
        <v>7</v>
      </c>
      <c r="I6" s="106"/>
    </row>
    <row r="7" spans="1:9" x14ac:dyDescent="0.25">
      <c r="A7" s="23"/>
      <c r="B7" s="24" t="s">
        <v>1</v>
      </c>
      <c r="C7" s="25" t="s">
        <v>2</v>
      </c>
      <c r="D7" s="24" t="s">
        <v>1</v>
      </c>
      <c r="E7" s="25" t="s">
        <v>2</v>
      </c>
      <c r="F7" s="26" t="s">
        <v>1</v>
      </c>
      <c r="G7" s="25" t="s">
        <v>2</v>
      </c>
      <c r="H7" s="24" t="s">
        <v>1</v>
      </c>
      <c r="I7" s="27" t="s">
        <v>2</v>
      </c>
    </row>
    <row r="8" spans="1:9" x14ac:dyDescent="0.25">
      <c r="A8" s="28" t="s">
        <v>4</v>
      </c>
      <c r="B8" s="29"/>
      <c r="C8" s="29"/>
      <c r="D8" s="29"/>
      <c r="E8" s="29"/>
      <c r="F8" s="30"/>
      <c r="G8" s="29"/>
      <c r="H8" s="29"/>
      <c r="I8" s="31"/>
    </row>
    <row r="9" spans="1:9" x14ac:dyDescent="0.25">
      <c r="A9" s="9" t="s">
        <v>5</v>
      </c>
      <c r="B9" s="4">
        <v>690</v>
      </c>
      <c r="C9" s="13">
        <f>B9/B11</f>
        <v>0.50181818181818183</v>
      </c>
      <c r="D9" s="4">
        <v>242</v>
      </c>
      <c r="E9" s="13">
        <f>D9/D11</f>
        <v>0.67787114845938379</v>
      </c>
      <c r="F9" s="5">
        <v>0</v>
      </c>
      <c r="G9" s="13" t="e">
        <f>F9/F11</f>
        <v>#DIV/0!</v>
      </c>
      <c r="H9" s="4">
        <f>B9+D9</f>
        <v>932</v>
      </c>
      <c r="I9" s="14">
        <f>H9/H11</f>
        <v>0.53810623556581982</v>
      </c>
    </row>
    <row r="10" spans="1:9" x14ac:dyDescent="0.25">
      <c r="A10" s="10" t="s">
        <v>6</v>
      </c>
      <c r="B10" s="6">
        <v>685</v>
      </c>
      <c r="C10" s="15">
        <f>B10/B11</f>
        <v>0.49818181818181817</v>
      </c>
      <c r="D10" s="6">
        <v>115</v>
      </c>
      <c r="E10" s="15">
        <f>D10/D11</f>
        <v>0.32212885154061627</v>
      </c>
      <c r="F10" s="1">
        <v>0</v>
      </c>
      <c r="G10" s="15" t="e">
        <f>F10/F11</f>
        <v>#DIV/0!</v>
      </c>
      <c r="H10" s="6">
        <f t="shared" ref="H10:H11" si="0">B10+D10</f>
        <v>800</v>
      </c>
      <c r="I10" s="16">
        <f>H10/H11</f>
        <v>0.46189376443418012</v>
      </c>
    </row>
    <row r="11" spans="1:9" x14ac:dyDescent="0.25">
      <c r="A11" s="11" t="s">
        <v>7</v>
      </c>
      <c r="B11" s="7">
        <f>SUM(B9:B10)</f>
        <v>1375</v>
      </c>
      <c r="C11" s="17">
        <f>SUM(C9:C10)</f>
        <v>1</v>
      </c>
      <c r="D11" s="7">
        <f>D9+D10</f>
        <v>357</v>
      </c>
      <c r="E11" s="17">
        <f>SUM(E9:E10)</f>
        <v>1</v>
      </c>
      <c r="F11" s="8">
        <f>SUM(F9:F10)</f>
        <v>0</v>
      </c>
      <c r="G11" s="17" t="e">
        <f>SUM(G9:G10)</f>
        <v>#DIV/0!</v>
      </c>
      <c r="H11" s="7">
        <f t="shared" si="0"/>
        <v>1732</v>
      </c>
      <c r="I11" s="18">
        <f>SUM(I9:I10)</f>
        <v>1</v>
      </c>
    </row>
    <row r="12" spans="1:9" x14ac:dyDescent="0.25">
      <c r="A12" s="28" t="s">
        <v>8</v>
      </c>
      <c r="B12" s="35"/>
      <c r="C12" s="35"/>
      <c r="D12" s="35"/>
      <c r="E12" s="35"/>
      <c r="F12" s="35"/>
      <c r="G12" s="35"/>
      <c r="H12" s="35"/>
      <c r="I12" s="36"/>
    </row>
    <row r="13" spans="1:9" x14ac:dyDescent="0.25">
      <c r="A13" s="9" t="s">
        <v>38</v>
      </c>
      <c r="B13" s="5">
        <v>3</v>
      </c>
      <c r="C13" s="13">
        <f>B13/B22</f>
        <v>2.1818181818181819E-3</v>
      </c>
      <c r="D13" s="5">
        <v>0</v>
      </c>
      <c r="E13" s="13">
        <f>D13/D22</f>
        <v>0</v>
      </c>
      <c r="F13" s="5">
        <v>0</v>
      </c>
      <c r="G13" s="13" t="e">
        <f>F13/F22</f>
        <v>#DIV/0!</v>
      </c>
      <c r="H13" s="4">
        <f t="shared" ref="H13:H22" si="1">B13+D13</f>
        <v>3</v>
      </c>
      <c r="I13" s="14">
        <f>H13/H22</f>
        <v>1.7321016166281756E-3</v>
      </c>
    </row>
    <row r="14" spans="1:9" x14ac:dyDescent="0.25">
      <c r="A14" s="10" t="s">
        <v>9</v>
      </c>
      <c r="B14" s="1">
        <v>64</v>
      </c>
      <c r="C14" s="15">
        <f>B14/B22</f>
        <v>4.6545454545454543E-2</v>
      </c>
      <c r="D14" s="1">
        <v>38</v>
      </c>
      <c r="E14" s="15">
        <f>D14/D22</f>
        <v>0.10644257703081232</v>
      </c>
      <c r="F14" s="1">
        <v>0</v>
      </c>
      <c r="G14" s="15" t="e">
        <f>F14/F22</f>
        <v>#DIV/0!</v>
      </c>
      <c r="H14" s="6">
        <f t="shared" si="1"/>
        <v>102</v>
      </c>
      <c r="I14" s="16">
        <f>H14/H22</f>
        <v>5.889145496535797E-2</v>
      </c>
    </row>
    <row r="15" spans="1:9" x14ac:dyDescent="0.25">
      <c r="A15" s="10" t="s">
        <v>39</v>
      </c>
      <c r="B15" s="1">
        <v>160</v>
      </c>
      <c r="C15" s="15">
        <f>B15/B22</f>
        <v>0.11636363636363636</v>
      </c>
      <c r="D15" s="1">
        <v>21</v>
      </c>
      <c r="E15" s="15">
        <f>D15/D22</f>
        <v>5.8823529411764705E-2</v>
      </c>
      <c r="F15" s="1">
        <v>0</v>
      </c>
      <c r="G15" s="15" t="e">
        <f>F15/F22</f>
        <v>#DIV/0!</v>
      </c>
      <c r="H15" s="6">
        <f t="shared" si="1"/>
        <v>181</v>
      </c>
      <c r="I15" s="16">
        <f>H15/H22</f>
        <v>0.10450346420323325</v>
      </c>
    </row>
    <row r="16" spans="1:9" x14ac:dyDescent="0.25">
      <c r="A16" s="10" t="s">
        <v>40</v>
      </c>
      <c r="B16" s="1">
        <v>138</v>
      </c>
      <c r="C16" s="15">
        <f>B16/B22</f>
        <v>0.10036363636363636</v>
      </c>
      <c r="D16" s="1">
        <v>21</v>
      </c>
      <c r="E16" s="15">
        <f>D16/D22</f>
        <v>5.8823529411764705E-2</v>
      </c>
      <c r="F16" s="1">
        <v>0</v>
      </c>
      <c r="G16" s="15" t="e">
        <f>F16/F22</f>
        <v>#DIV/0!</v>
      </c>
      <c r="H16" s="6">
        <f t="shared" si="1"/>
        <v>159</v>
      </c>
      <c r="I16" s="16">
        <f>H16/H22</f>
        <v>9.1801385681293299E-2</v>
      </c>
    </row>
    <row r="17" spans="1:9" x14ac:dyDescent="0.25">
      <c r="A17" s="10" t="s">
        <v>41</v>
      </c>
      <c r="B17" s="1">
        <v>0</v>
      </c>
      <c r="C17" s="15">
        <f>B17/B22</f>
        <v>0</v>
      </c>
      <c r="D17" s="1">
        <v>0</v>
      </c>
      <c r="E17" s="15">
        <f>D17/D22</f>
        <v>0</v>
      </c>
      <c r="F17" s="1">
        <v>0</v>
      </c>
      <c r="G17" s="15" t="e">
        <f>F17/F22</f>
        <v>#DIV/0!</v>
      </c>
      <c r="H17" s="6">
        <f t="shared" si="1"/>
        <v>0</v>
      </c>
      <c r="I17" s="16">
        <f>H17/H22</f>
        <v>0</v>
      </c>
    </row>
    <row r="18" spans="1:9" x14ac:dyDescent="0.25">
      <c r="A18" s="10" t="s">
        <v>10</v>
      </c>
      <c r="B18" s="6">
        <v>890</v>
      </c>
      <c r="C18" s="15">
        <f>B18/B22</f>
        <v>0.64727272727272722</v>
      </c>
      <c r="D18" s="6">
        <v>162</v>
      </c>
      <c r="E18" s="15">
        <f>D18/D22</f>
        <v>0.45378151260504201</v>
      </c>
      <c r="F18" s="1">
        <v>0</v>
      </c>
      <c r="G18" s="15" t="e">
        <f>F18/F22</f>
        <v>#DIV/0!</v>
      </c>
      <c r="H18" s="6">
        <f t="shared" si="1"/>
        <v>1052</v>
      </c>
      <c r="I18" s="16">
        <f>H18/H22</f>
        <v>0.60739030023094687</v>
      </c>
    </row>
    <row r="19" spans="1:9" x14ac:dyDescent="0.25">
      <c r="A19" s="10" t="s">
        <v>42</v>
      </c>
      <c r="B19" s="6">
        <v>64</v>
      </c>
      <c r="C19" s="15">
        <f>B19/B22</f>
        <v>4.6545454545454543E-2</v>
      </c>
      <c r="D19" s="6">
        <v>8</v>
      </c>
      <c r="E19" s="15">
        <f>D19/D22</f>
        <v>2.2408963585434174E-2</v>
      </c>
      <c r="F19" s="1">
        <v>0</v>
      </c>
      <c r="G19" s="15" t="e">
        <f>F19/F22</f>
        <v>#DIV/0!</v>
      </c>
      <c r="H19" s="6">
        <f t="shared" si="1"/>
        <v>72</v>
      </c>
      <c r="I19" s="16">
        <f>H19/H22</f>
        <v>4.1570438799076209E-2</v>
      </c>
    </row>
    <row r="20" spans="1:9" x14ac:dyDescent="0.25">
      <c r="A20" s="10" t="s">
        <v>43</v>
      </c>
      <c r="B20" s="1">
        <v>29</v>
      </c>
      <c r="C20" s="15">
        <f>B20/B22</f>
        <v>2.1090909090909091E-2</v>
      </c>
      <c r="D20" s="1">
        <v>100</v>
      </c>
      <c r="E20" s="15">
        <f>D20/D22</f>
        <v>0.28011204481792717</v>
      </c>
      <c r="F20" s="1">
        <v>0</v>
      </c>
      <c r="G20" s="15" t="e">
        <f>F20/F22</f>
        <v>#DIV/0!</v>
      </c>
      <c r="H20" s="6">
        <f t="shared" si="1"/>
        <v>129</v>
      </c>
      <c r="I20" s="16">
        <f>H20/H22</f>
        <v>7.4480369515011552E-2</v>
      </c>
    </row>
    <row r="21" spans="1:9" x14ac:dyDescent="0.25">
      <c r="A21" s="21" t="s">
        <v>44</v>
      </c>
      <c r="B21" s="8">
        <v>27</v>
      </c>
      <c r="C21" s="15">
        <f>B21/B22</f>
        <v>1.9636363636363636E-2</v>
      </c>
      <c r="D21" s="8">
        <v>7</v>
      </c>
      <c r="E21" s="15">
        <f>D21/D22</f>
        <v>1.9607843137254902E-2</v>
      </c>
      <c r="F21" s="8">
        <v>0</v>
      </c>
      <c r="G21" s="15" t="e">
        <f>F21/F22</f>
        <v>#DIV/0!</v>
      </c>
      <c r="H21" s="7">
        <f t="shared" si="1"/>
        <v>34</v>
      </c>
      <c r="I21" s="18">
        <f>H21/H22</f>
        <v>1.9630484988452657E-2</v>
      </c>
    </row>
    <row r="22" spans="1:9" x14ac:dyDescent="0.25">
      <c r="A22" s="11" t="s">
        <v>7</v>
      </c>
      <c r="B22" s="7">
        <f>SUM(B13:B21)</f>
        <v>1375</v>
      </c>
      <c r="C22" s="17">
        <f>SUM(C13:C21)</f>
        <v>0.99999999999999989</v>
      </c>
      <c r="D22" s="7">
        <f>SUM(D13:D21)</f>
        <v>357</v>
      </c>
      <c r="E22" s="17">
        <f>SUM(E13:E21)</f>
        <v>1</v>
      </c>
      <c r="F22" s="8">
        <f>SUM(F13:F21)</f>
        <v>0</v>
      </c>
      <c r="G22" s="17" t="e">
        <f>SUM(G13:G20)</f>
        <v>#DIV/0!</v>
      </c>
      <c r="H22" s="7">
        <f t="shared" si="1"/>
        <v>1732</v>
      </c>
      <c r="I22" s="18">
        <f>SUM(I13:I21)</f>
        <v>1</v>
      </c>
    </row>
    <row r="23" spans="1:9" x14ac:dyDescent="0.25">
      <c r="A23" s="28" t="s">
        <v>11</v>
      </c>
      <c r="B23" s="35"/>
      <c r="C23" s="35"/>
      <c r="D23" s="35"/>
      <c r="E23" s="35"/>
      <c r="F23" s="35"/>
      <c r="G23" s="35"/>
      <c r="H23" s="35"/>
      <c r="I23" s="36"/>
    </row>
    <row r="24" spans="1:9" x14ac:dyDescent="0.25">
      <c r="A24" s="39" t="s">
        <v>12</v>
      </c>
      <c r="B24" s="5">
        <v>3</v>
      </c>
      <c r="C24" s="13">
        <f t="shared" ref="C24:C33" si="2">B24/$B$34</f>
        <v>2.1818181818181819E-3</v>
      </c>
      <c r="D24" s="5">
        <v>0</v>
      </c>
      <c r="E24" s="13">
        <f>D24/D34</f>
        <v>0</v>
      </c>
      <c r="F24" s="5">
        <v>0</v>
      </c>
      <c r="G24" s="13" t="e">
        <f>F24/F34</f>
        <v>#DIV/0!</v>
      </c>
      <c r="H24" s="5">
        <f t="shared" ref="H24:H34" si="3">B24+D24</f>
        <v>3</v>
      </c>
      <c r="I24" s="14">
        <f>H24/H34</f>
        <v>1.7321016166281756E-3</v>
      </c>
    </row>
    <row r="25" spans="1:9" x14ac:dyDescent="0.25">
      <c r="A25" s="10" t="s">
        <v>13</v>
      </c>
      <c r="B25" s="1">
        <v>218</v>
      </c>
      <c r="C25" s="13">
        <f t="shared" si="2"/>
        <v>0.15854545454545454</v>
      </c>
      <c r="D25" s="1">
        <v>1</v>
      </c>
      <c r="E25" s="15">
        <f>D25/D34</f>
        <v>2.8011204481792717E-3</v>
      </c>
      <c r="F25" s="1">
        <v>0</v>
      </c>
      <c r="G25" s="15" t="e">
        <f>F25/F34</f>
        <v>#DIV/0!</v>
      </c>
      <c r="H25" s="1">
        <f t="shared" si="3"/>
        <v>219</v>
      </c>
      <c r="I25" s="16">
        <f>H25/H34</f>
        <v>0.12644341801385681</v>
      </c>
    </row>
    <row r="26" spans="1:9" x14ac:dyDescent="0.25">
      <c r="A26" s="10" t="s">
        <v>14</v>
      </c>
      <c r="B26" s="1">
        <v>343</v>
      </c>
      <c r="C26" s="13">
        <f t="shared" si="2"/>
        <v>0.24945454545454546</v>
      </c>
      <c r="D26" s="1">
        <v>3</v>
      </c>
      <c r="E26" s="15">
        <f>D26/D34</f>
        <v>8.4033613445378148E-3</v>
      </c>
      <c r="F26" s="1">
        <v>0</v>
      </c>
      <c r="G26" s="15" t="e">
        <f>F26/F34</f>
        <v>#DIV/0!</v>
      </c>
      <c r="H26" s="5">
        <f t="shared" si="3"/>
        <v>346</v>
      </c>
      <c r="I26" s="16">
        <f>H26/H34</f>
        <v>0.1997690531177829</v>
      </c>
    </row>
    <row r="27" spans="1:9" x14ac:dyDescent="0.25">
      <c r="A27" s="10" t="s">
        <v>15</v>
      </c>
      <c r="B27" s="1">
        <v>281</v>
      </c>
      <c r="C27" s="13">
        <f t="shared" si="2"/>
        <v>0.20436363636363636</v>
      </c>
      <c r="D27" s="1">
        <v>71</v>
      </c>
      <c r="E27" s="15">
        <f>D27/D34</f>
        <v>0.19887955182072828</v>
      </c>
      <c r="F27" s="1">
        <v>0</v>
      </c>
      <c r="G27" s="15" t="e">
        <f>F27/F34</f>
        <v>#DIV/0!</v>
      </c>
      <c r="H27" s="5">
        <f t="shared" si="3"/>
        <v>352</v>
      </c>
      <c r="I27" s="16">
        <f>H27/H34</f>
        <v>0.20323325635103925</v>
      </c>
    </row>
    <row r="28" spans="1:9" x14ac:dyDescent="0.25">
      <c r="A28" s="10" t="s">
        <v>16</v>
      </c>
      <c r="B28" s="1">
        <v>212</v>
      </c>
      <c r="C28" s="13">
        <f t="shared" si="2"/>
        <v>0.15418181818181817</v>
      </c>
      <c r="D28" s="1">
        <v>90</v>
      </c>
      <c r="E28" s="15">
        <f>D28/D34</f>
        <v>0.25210084033613445</v>
      </c>
      <c r="F28" s="1">
        <v>0</v>
      </c>
      <c r="G28" s="15" t="e">
        <f>F28/F34</f>
        <v>#DIV/0!</v>
      </c>
      <c r="H28" s="5">
        <f t="shared" si="3"/>
        <v>302</v>
      </c>
      <c r="I28" s="16">
        <f>H28/H34</f>
        <v>0.17436489607390301</v>
      </c>
    </row>
    <row r="29" spans="1:9" x14ac:dyDescent="0.25">
      <c r="A29" s="10" t="s">
        <v>17</v>
      </c>
      <c r="B29" s="1">
        <v>134</v>
      </c>
      <c r="C29" s="13">
        <f t="shared" si="2"/>
        <v>9.745454545454546E-2</v>
      </c>
      <c r="D29" s="1">
        <v>60</v>
      </c>
      <c r="E29" s="15">
        <f>D29/D34</f>
        <v>0.16806722689075632</v>
      </c>
      <c r="F29" s="1">
        <v>0</v>
      </c>
      <c r="G29" s="15" t="e">
        <f>F29/F34</f>
        <v>#DIV/0!</v>
      </c>
      <c r="H29" s="5">
        <f t="shared" si="3"/>
        <v>194</v>
      </c>
      <c r="I29" s="16">
        <f>H29/H34</f>
        <v>0.11200923787528869</v>
      </c>
    </row>
    <row r="30" spans="1:9" x14ac:dyDescent="0.25">
      <c r="A30" s="10" t="s">
        <v>18</v>
      </c>
      <c r="B30" s="1">
        <v>70</v>
      </c>
      <c r="C30" s="13">
        <f t="shared" si="2"/>
        <v>5.0909090909090911E-2</v>
      </c>
      <c r="D30" s="1">
        <v>63</v>
      </c>
      <c r="E30" s="15">
        <f>D30/D34</f>
        <v>0.17647058823529413</v>
      </c>
      <c r="F30" s="1">
        <v>0</v>
      </c>
      <c r="G30" s="15" t="e">
        <f>F30/F34</f>
        <v>#DIV/0!</v>
      </c>
      <c r="H30" s="5">
        <f t="shared" si="3"/>
        <v>133</v>
      </c>
      <c r="I30" s="16">
        <f>H30/H34</f>
        <v>7.6789838337182448E-2</v>
      </c>
    </row>
    <row r="31" spans="1:9" x14ac:dyDescent="0.25">
      <c r="A31" s="10" t="s">
        <v>19</v>
      </c>
      <c r="B31" s="1">
        <v>79</v>
      </c>
      <c r="C31" s="13">
        <f t="shared" si="2"/>
        <v>5.7454545454545453E-2</v>
      </c>
      <c r="D31" s="1">
        <v>44</v>
      </c>
      <c r="E31" s="15">
        <f>D31/D34</f>
        <v>0.12324929971988796</v>
      </c>
      <c r="F31" s="1">
        <v>0</v>
      </c>
      <c r="G31" s="15" t="e">
        <f>F31/F34</f>
        <v>#DIV/0!</v>
      </c>
      <c r="H31" s="5">
        <f t="shared" si="3"/>
        <v>123</v>
      </c>
      <c r="I31" s="16">
        <f>H31/H34</f>
        <v>7.1016166281755194E-2</v>
      </c>
    </row>
    <row r="32" spans="1:9" x14ac:dyDescent="0.25">
      <c r="A32" s="10" t="s">
        <v>20</v>
      </c>
      <c r="B32" s="1">
        <v>33</v>
      </c>
      <c r="C32" s="13">
        <f t="shared" si="2"/>
        <v>2.4E-2</v>
      </c>
      <c r="D32" s="1">
        <v>25</v>
      </c>
      <c r="E32" s="15">
        <f>D32/D34</f>
        <v>7.0028011204481794E-2</v>
      </c>
      <c r="F32" s="1">
        <v>0</v>
      </c>
      <c r="G32" s="15" t="e">
        <f>F32/F34</f>
        <v>#DIV/0!</v>
      </c>
      <c r="H32" s="5">
        <f t="shared" si="3"/>
        <v>58</v>
      </c>
      <c r="I32" s="16">
        <f>H32/H34</f>
        <v>3.348729792147806E-2</v>
      </c>
    </row>
    <row r="33" spans="1:10" x14ac:dyDescent="0.25">
      <c r="A33" s="10" t="s">
        <v>21</v>
      </c>
      <c r="B33" s="1">
        <v>2</v>
      </c>
      <c r="C33" s="13">
        <f t="shared" si="2"/>
        <v>1.4545454545454545E-3</v>
      </c>
      <c r="D33" s="1">
        <v>0</v>
      </c>
      <c r="E33" s="15">
        <f>D33/D34</f>
        <v>0</v>
      </c>
      <c r="F33" s="1">
        <v>0</v>
      </c>
      <c r="G33" s="15" t="e">
        <f>F33/F34</f>
        <v>#DIV/0!</v>
      </c>
      <c r="H33" s="5">
        <f t="shared" si="3"/>
        <v>2</v>
      </c>
      <c r="I33" s="16">
        <f>H33/H34</f>
        <v>1.1547344110854503E-3</v>
      </c>
    </row>
    <row r="34" spans="1:10" x14ac:dyDescent="0.25">
      <c r="A34" s="11" t="s">
        <v>7</v>
      </c>
      <c r="B34" s="7">
        <f t="shared" ref="B34:G34" si="4">SUM(B24:B33)</f>
        <v>1375</v>
      </c>
      <c r="C34" s="17">
        <f t="shared" si="4"/>
        <v>1</v>
      </c>
      <c r="D34" s="7">
        <f t="shared" si="4"/>
        <v>357</v>
      </c>
      <c r="E34" s="17">
        <f t="shared" si="4"/>
        <v>1</v>
      </c>
      <c r="F34" s="7">
        <f t="shared" si="4"/>
        <v>0</v>
      </c>
      <c r="G34" s="17" t="e">
        <f t="shared" si="4"/>
        <v>#DIV/0!</v>
      </c>
      <c r="H34" s="4">
        <f t="shared" si="3"/>
        <v>1732</v>
      </c>
      <c r="I34" s="18">
        <f>SUM(I24:I33)</f>
        <v>1</v>
      </c>
      <c r="J34" s="3"/>
    </row>
    <row r="35" spans="1:10" x14ac:dyDescent="0.25">
      <c r="A35" s="28" t="s">
        <v>22</v>
      </c>
      <c r="B35" s="29"/>
      <c r="C35" s="29"/>
      <c r="D35" s="29"/>
      <c r="E35" s="29"/>
      <c r="F35" s="30"/>
      <c r="G35" s="29"/>
      <c r="H35" s="29"/>
      <c r="I35" s="31"/>
    </row>
    <row r="36" spans="1:10" x14ac:dyDescent="0.25">
      <c r="A36" s="9" t="s">
        <v>23</v>
      </c>
      <c r="B36" s="94">
        <v>26.28</v>
      </c>
      <c r="C36" s="95"/>
      <c r="D36" s="94">
        <v>33.03</v>
      </c>
      <c r="E36" s="95"/>
      <c r="F36" s="94">
        <v>0</v>
      </c>
      <c r="G36" s="95"/>
      <c r="H36" s="96">
        <v>27.67</v>
      </c>
      <c r="I36" s="97"/>
    </row>
    <row r="37" spans="1:10" x14ac:dyDescent="0.25">
      <c r="A37" s="12" t="s">
        <v>24</v>
      </c>
      <c r="B37" s="98">
        <v>8.3800000000000008</v>
      </c>
      <c r="C37" s="99"/>
      <c r="D37" s="98">
        <v>9.02</v>
      </c>
      <c r="E37" s="99"/>
      <c r="F37" s="98">
        <v>0</v>
      </c>
      <c r="G37" s="99"/>
      <c r="H37" s="100">
        <v>8.94</v>
      </c>
      <c r="I37" s="101"/>
    </row>
    <row r="38" spans="1:10" x14ac:dyDescent="0.25">
      <c r="A38" s="28" t="s">
        <v>62</v>
      </c>
      <c r="B38" s="29"/>
      <c r="C38" s="29"/>
      <c r="D38" s="29"/>
      <c r="E38" s="29"/>
      <c r="F38" s="30"/>
      <c r="G38" s="29"/>
      <c r="H38" s="29"/>
      <c r="I38" s="31"/>
    </row>
    <row r="39" spans="1:10" x14ac:dyDescent="0.25">
      <c r="A39" s="10" t="s">
        <v>32</v>
      </c>
      <c r="B39" s="6">
        <v>1127</v>
      </c>
      <c r="C39" s="15">
        <f>B39/B42</f>
        <v>0.81963636363636361</v>
      </c>
      <c r="D39" s="6">
        <v>131</v>
      </c>
      <c r="E39" s="15">
        <f>D39/D42</f>
        <v>0.36694677871148457</v>
      </c>
      <c r="F39" s="1">
        <v>0</v>
      </c>
      <c r="G39" s="15" t="e">
        <f>F39/F42</f>
        <v>#DIV/0!</v>
      </c>
      <c r="H39" s="6">
        <f t="shared" ref="H39:H42" si="5">B39+D39</f>
        <v>1258</v>
      </c>
      <c r="I39" s="16">
        <f>H39/H42</f>
        <v>0.7263279445727483</v>
      </c>
    </row>
    <row r="40" spans="1:10" x14ac:dyDescent="0.25">
      <c r="A40" s="10" t="s">
        <v>33</v>
      </c>
      <c r="B40" s="6">
        <v>29</v>
      </c>
      <c r="C40" s="15">
        <f>B40/B42</f>
        <v>2.1090909090909091E-2</v>
      </c>
      <c r="D40" s="6">
        <v>100</v>
      </c>
      <c r="E40" s="15">
        <f>D40/D42</f>
        <v>0.28011204481792717</v>
      </c>
      <c r="F40" s="1">
        <v>0</v>
      </c>
      <c r="G40" s="15" t="e">
        <f>F40/F42</f>
        <v>#DIV/0!</v>
      </c>
      <c r="H40" s="6">
        <f t="shared" si="5"/>
        <v>129</v>
      </c>
      <c r="I40" s="16">
        <f>H40/H42</f>
        <v>7.4480369515011552E-2</v>
      </c>
    </row>
    <row r="41" spans="1:10" x14ac:dyDescent="0.25">
      <c r="A41" s="10" t="s">
        <v>34</v>
      </c>
      <c r="B41" s="1">
        <v>219</v>
      </c>
      <c r="C41" s="15">
        <f>B41/B42</f>
        <v>0.15927272727272726</v>
      </c>
      <c r="D41" s="1">
        <v>126</v>
      </c>
      <c r="E41" s="15">
        <f>D41/D42</f>
        <v>0.35294117647058826</v>
      </c>
      <c r="F41" s="1">
        <v>0</v>
      </c>
      <c r="G41" s="15" t="e">
        <f>F41/F42</f>
        <v>#DIV/0!</v>
      </c>
      <c r="H41" s="6">
        <f t="shared" si="5"/>
        <v>345</v>
      </c>
      <c r="I41" s="16">
        <f>H41/H42</f>
        <v>0.19919168591224018</v>
      </c>
    </row>
    <row r="42" spans="1:10" x14ac:dyDescent="0.25">
      <c r="A42" s="11" t="s">
        <v>7</v>
      </c>
      <c r="B42" s="7">
        <f t="shared" ref="B42:I42" si="6">SUM(B39:B41)</f>
        <v>1375</v>
      </c>
      <c r="C42" s="17">
        <f t="shared" si="6"/>
        <v>0.99999999999999989</v>
      </c>
      <c r="D42" s="7">
        <f t="shared" si="6"/>
        <v>357</v>
      </c>
      <c r="E42" s="17">
        <f t="shared" si="6"/>
        <v>1</v>
      </c>
      <c r="F42" s="8">
        <f t="shared" si="6"/>
        <v>0</v>
      </c>
      <c r="G42" s="17" t="e">
        <f t="shared" si="6"/>
        <v>#DIV/0!</v>
      </c>
      <c r="H42" s="7">
        <f t="shared" si="5"/>
        <v>1732</v>
      </c>
      <c r="I42" s="18">
        <f t="shared" si="6"/>
        <v>1</v>
      </c>
    </row>
    <row r="43" spans="1:10" x14ac:dyDescent="0.25">
      <c r="A43" s="28" t="s">
        <v>46</v>
      </c>
      <c r="B43" s="29"/>
      <c r="C43" s="29"/>
      <c r="D43" s="29"/>
      <c r="E43" s="29"/>
      <c r="F43" s="30"/>
      <c r="G43" s="29"/>
      <c r="H43" s="29"/>
      <c r="I43" s="31"/>
    </row>
    <row r="44" spans="1:10" x14ac:dyDescent="0.25">
      <c r="A44" s="9" t="s">
        <v>25</v>
      </c>
      <c r="B44" s="4">
        <v>930</v>
      </c>
      <c r="C44" s="19">
        <f>B44/B46</f>
        <v>0.67636363636363639</v>
      </c>
      <c r="D44" s="5">
        <v>94</v>
      </c>
      <c r="E44" s="19">
        <f>D44/D46</f>
        <v>0.26330532212885155</v>
      </c>
      <c r="F44" s="5">
        <v>0</v>
      </c>
      <c r="G44" s="19" t="e">
        <f>F44/F46</f>
        <v>#DIV/0!</v>
      </c>
      <c r="H44" s="4">
        <f t="shared" ref="H44:H46" si="7">B44+D44</f>
        <v>1024</v>
      </c>
      <c r="I44" s="14">
        <f>H44/H46</f>
        <v>0.59122401847575057</v>
      </c>
    </row>
    <row r="45" spans="1:10" x14ac:dyDescent="0.25">
      <c r="A45" s="10" t="s">
        <v>26</v>
      </c>
      <c r="B45" s="6">
        <v>445</v>
      </c>
      <c r="C45" s="15">
        <f>B45/B46</f>
        <v>0.32363636363636361</v>
      </c>
      <c r="D45" s="6">
        <v>263</v>
      </c>
      <c r="E45" s="15">
        <f>D45/D46</f>
        <v>0.73669467787114851</v>
      </c>
      <c r="F45" s="1">
        <v>0</v>
      </c>
      <c r="G45" s="15" t="e">
        <f>F45/F46</f>
        <v>#DIV/0!</v>
      </c>
      <c r="H45" s="4">
        <f t="shared" si="7"/>
        <v>708</v>
      </c>
      <c r="I45" s="16">
        <f>H45/H46</f>
        <v>0.40877598152424943</v>
      </c>
    </row>
    <row r="46" spans="1:10" x14ac:dyDescent="0.25">
      <c r="A46" s="11" t="s">
        <v>7</v>
      </c>
      <c r="B46" s="7">
        <f t="shared" ref="B46:G46" si="8">SUM(B44:B45)</f>
        <v>1375</v>
      </c>
      <c r="C46" s="20">
        <f t="shared" si="8"/>
        <v>1</v>
      </c>
      <c r="D46" s="7">
        <f t="shared" si="8"/>
        <v>357</v>
      </c>
      <c r="E46" s="20">
        <f t="shared" si="8"/>
        <v>1</v>
      </c>
      <c r="F46" s="7">
        <f t="shared" si="8"/>
        <v>0</v>
      </c>
      <c r="G46" s="20" t="e">
        <f t="shared" si="8"/>
        <v>#DIV/0!</v>
      </c>
      <c r="H46" s="4">
        <f t="shared" si="7"/>
        <v>1732</v>
      </c>
      <c r="I46" s="38">
        <f>SUM(I44:I45)</f>
        <v>1</v>
      </c>
    </row>
    <row r="47" spans="1:10" ht="12.75" customHeight="1" x14ac:dyDescent="0.25">
      <c r="A47" s="28" t="s">
        <v>45</v>
      </c>
      <c r="B47" s="29"/>
      <c r="C47" s="29"/>
      <c r="D47" s="29"/>
      <c r="E47" s="29"/>
      <c r="F47" s="30"/>
      <c r="G47" s="29"/>
      <c r="H47" s="29"/>
      <c r="I47" s="31"/>
    </row>
    <row r="48" spans="1:10" ht="12.75" customHeight="1" x14ac:dyDescent="0.25">
      <c r="A48" s="9" t="s">
        <v>36</v>
      </c>
      <c r="B48" s="4">
        <v>526</v>
      </c>
      <c r="C48" s="19">
        <f>B48/B50</f>
        <v>0.38254545454545452</v>
      </c>
      <c r="D48" s="5">
        <v>232</v>
      </c>
      <c r="E48" s="19">
        <f>D48/D50</f>
        <v>0.64985994397759106</v>
      </c>
      <c r="F48" s="5">
        <v>0</v>
      </c>
      <c r="G48" s="19" t="e">
        <f>F48/F50</f>
        <v>#DIV/0!</v>
      </c>
      <c r="H48" s="4">
        <f t="shared" ref="H48:H50" si="9">B48+D48</f>
        <v>758</v>
      </c>
      <c r="I48" s="14">
        <f>H48/H50</f>
        <v>0.43764434180138567</v>
      </c>
    </row>
    <row r="49" spans="1:11" ht="12.75" customHeight="1" x14ac:dyDescent="0.25">
      <c r="A49" s="10" t="s">
        <v>37</v>
      </c>
      <c r="B49" s="6">
        <v>849</v>
      </c>
      <c r="C49" s="15">
        <f>B49/B50</f>
        <v>0.61745454545454548</v>
      </c>
      <c r="D49" s="6">
        <v>125</v>
      </c>
      <c r="E49" s="15">
        <f>D49/D50</f>
        <v>0.35014005602240894</v>
      </c>
      <c r="F49" s="1">
        <v>0</v>
      </c>
      <c r="G49" s="15" t="e">
        <f>F49/F50</f>
        <v>#DIV/0!</v>
      </c>
      <c r="H49" s="4">
        <f t="shared" si="9"/>
        <v>974</v>
      </c>
      <c r="I49" s="16">
        <f>H49/H50</f>
        <v>0.56235565819861433</v>
      </c>
    </row>
    <row r="50" spans="1:11" x14ac:dyDescent="0.25">
      <c r="A50" s="11" t="s">
        <v>7</v>
      </c>
      <c r="B50" s="7">
        <f t="shared" ref="B50:G50" si="10">SUM(B48:B49)</f>
        <v>1375</v>
      </c>
      <c r="C50" s="20">
        <f t="shared" si="10"/>
        <v>1</v>
      </c>
      <c r="D50" s="7">
        <f t="shared" si="10"/>
        <v>357</v>
      </c>
      <c r="E50" s="20">
        <f t="shared" si="10"/>
        <v>1</v>
      </c>
      <c r="F50" s="7">
        <f t="shared" si="10"/>
        <v>0</v>
      </c>
      <c r="G50" s="20" t="e">
        <f t="shared" si="10"/>
        <v>#DIV/0!</v>
      </c>
      <c r="H50" s="4">
        <f t="shared" si="9"/>
        <v>1732</v>
      </c>
      <c r="I50" s="18">
        <f>SUM(I48:I49)</f>
        <v>1</v>
      </c>
    </row>
    <row r="51" spans="1:11" x14ac:dyDescent="0.25">
      <c r="A51" s="32" t="s">
        <v>28</v>
      </c>
      <c r="B51" s="33"/>
      <c r="C51" s="33"/>
      <c r="D51" s="33"/>
      <c r="E51" s="33"/>
      <c r="F51" s="34"/>
      <c r="G51" s="33"/>
      <c r="H51" s="33"/>
      <c r="I51" s="37"/>
    </row>
    <row r="52" spans="1:11" x14ac:dyDescent="0.25">
      <c r="A52" s="46" t="s">
        <v>27</v>
      </c>
      <c r="B52" s="87">
        <v>1124</v>
      </c>
      <c r="C52" s="88"/>
      <c r="D52" s="89">
        <v>230.9</v>
      </c>
      <c r="E52" s="90"/>
      <c r="F52" s="87">
        <v>0</v>
      </c>
      <c r="G52" s="88"/>
      <c r="H52" s="89">
        <v>1354.9</v>
      </c>
      <c r="I52" s="91"/>
      <c r="K52" s="77"/>
    </row>
    <row r="53" spans="1:11" x14ac:dyDescent="0.25">
      <c r="A53" s="28" t="s">
        <v>47</v>
      </c>
      <c r="B53" s="29"/>
      <c r="C53" s="29"/>
      <c r="D53" s="29"/>
      <c r="E53" s="29"/>
      <c r="F53" s="30"/>
      <c r="G53" s="29"/>
      <c r="H53" s="29"/>
      <c r="I53" s="31"/>
    </row>
    <row r="54" spans="1:11" x14ac:dyDescent="0.25">
      <c r="A54" s="40" t="s">
        <v>48</v>
      </c>
      <c r="B54" s="4">
        <v>1375</v>
      </c>
      <c r="C54" s="19">
        <f>B54/B56</f>
        <v>1</v>
      </c>
      <c r="D54" s="4">
        <v>356</v>
      </c>
      <c r="E54" s="19">
        <f>D54/D56</f>
        <v>0.99719887955182074</v>
      </c>
      <c r="F54" s="5">
        <v>0</v>
      </c>
      <c r="G54" s="19" t="e">
        <f>F54/F56</f>
        <v>#DIV/0!</v>
      </c>
      <c r="H54" s="4">
        <f t="shared" ref="H54:H56" si="11">B54+D54</f>
        <v>1731</v>
      </c>
      <c r="I54" s="14">
        <f>H54/H56</f>
        <v>0.99942263279445731</v>
      </c>
    </row>
    <row r="55" spans="1:11" x14ac:dyDescent="0.25">
      <c r="A55" s="41" t="s">
        <v>49</v>
      </c>
      <c r="B55" s="6">
        <v>0</v>
      </c>
      <c r="C55" s="15">
        <f>B55/B56</f>
        <v>0</v>
      </c>
      <c r="D55" s="6">
        <v>1</v>
      </c>
      <c r="E55" s="15">
        <f>D55/D56</f>
        <v>2.8011204481792717E-3</v>
      </c>
      <c r="F55" s="1">
        <v>0</v>
      </c>
      <c r="G55" s="15" t="e">
        <f>F55/F56</f>
        <v>#DIV/0!</v>
      </c>
      <c r="H55" s="4">
        <f t="shared" si="11"/>
        <v>1</v>
      </c>
      <c r="I55" s="16">
        <f>H55/H56</f>
        <v>5.7736720554272516E-4</v>
      </c>
    </row>
    <row r="56" spans="1:11" ht="13.8" thickBot="1" x14ac:dyDescent="0.3">
      <c r="A56" s="42" t="s">
        <v>7</v>
      </c>
      <c r="B56" s="43">
        <f t="shared" ref="B56:G56" si="12">SUM(B54:B55)</f>
        <v>1375</v>
      </c>
      <c r="C56" s="44">
        <f t="shared" si="12"/>
        <v>1</v>
      </c>
      <c r="D56" s="43">
        <f t="shared" si="12"/>
        <v>357</v>
      </c>
      <c r="E56" s="44">
        <f t="shared" si="12"/>
        <v>1</v>
      </c>
      <c r="F56" s="43">
        <f t="shared" si="12"/>
        <v>0</v>
      </c>
      <c r="G56" s="44" t="e">
        <f t="shared" si="12"/>
        <v>#DIV/0!</v>
      </c>
      <c r="H56" s="43">
        <f t="shared" si="11"/>
        <v>1732</v>
      </c>
      <c r="I56" s="45">
        <f>SUM(I54:I55)</f>
        <v>1</v>
      </c>
    </row>
    <row r="57" spans="1:11" ht="13.8" thickTop="1" x14ac:dyDescent="0.25">
      <c r="A57" s="78"/>
      <c r="B57" s="79"/>
      <c r="C57" s="74"/>
      <c r="D57" s="79"/>
      <c r="E57" s="74"/>
      <c r="F57" s="79"/>
      <c r="G57" s="74"/>
      <c r="H57" s="79"/>
      <c r="I57" s="80"/>
    </row>
    <row r="58" spans="1:11" ht="15" customHeight="1" x14ac:dyDescent="0.25">
      <c r="A58" s="81" t="s">
        <v>58</v>
      </c>
      <c r="B58" s="81"/>
      <c r="C58" s="81"/>
      <c r="D58" s="81"/>
      <c r="E58" s="81"/>
      <c r="F58" s="82"/>
      <c r="G58" s="81"/>
      <c r="H58" s="81"/>
      <c r="I58" s="81"/>
    </row>
    <row r="59" spans="1:11" ht="37.950000000000003" customHeight="1" x14ac:dyDescent="0.25">
      <c r="A59" s="92" t="s">
        <v>59</v>
      </c>
      <c r="B59" s="92"/>
      <c r="C59" s="92"/>
      <c r="D59" s="92"/>
      <c r="E59" s="92"/>
      <c r="F59" s="92"/>
      <c r="G59" s="92"/>
      <c r="H59" s="92"/>
      <c r="I59" s="92"/>
    </row>
    <row r="60" spans="1:11" ht="37.950000000000003" customHeight="1" x14ac:dyDescent="0.25">
      <c r="A60" s="85" t="s">
        <v>60</v>
      </c>
      <c r="B60" s="85"/>
      <c r="C60" s="85"/>
      <c r="D60" s="85"/>
      <c r="E60" s="85"/>
      <c r="F60" s="85"/>
      <c r="G60" s="85"/>
      <c r="H60" s="85"/>
      <c r="I60" s="85"/>
    </row>
    <row r="61" spans="1:11" ht="16.2" customHeight="1" x14ac:dyDescent="0.25">
      <c r="A61" s="93" t="s">
        <v>30</v>
      </c>
      <c r="B61" s="93"/>
      <c r="C61" s="93"/>
      <c r="D61" s="93"/>
      <c r="E61" s="93"/>
      <c r="F61" s="93"/>
      <c r="G61" s="93"/>
      <c r="H61" s="93"/>
      <c r="I61" s="93"/>
    </row>
    <row r="62" spans="1:11" x14ac:dyDescent="0.25">
      <c r="G62" s="107"/>
      <c r="H62" s="86"/>
      <c r="I62" s="86"/>
    </row>
    <row r="63" spans="1:11" x14ac:dyDescent="0.25">
      <c r="G63" s="86"/>
      <c r="H63" s="86"/>
      <c r="I63" s="86"/>
    </row>
  </sheetData>
  <mergeCells count="23">
    <mergeCell ref="A2:I2"/>
    <mergeCell ref="A3:I3"/>
    <mergeCell ref="A4:I4"/>
    <mergeCell ref="B6:C6"/>
    <mergeCell ref="D6:E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3"/>
  <sheetViews>
    <sheetView tabSelected="1" zoomScale="96" zoomScaleNormal="96" workbookViewId="0">
      <selection activeCell="A2" sqref="A2:I2"/>
    </sheetView>
  </sheetViews>
  <sheetFormatPr defaultRowHeight="13.2" x14ac:dyDescent="0.25"/>
  <cols>
    <col min="1" max="1" width="36.6640625" customWidth="1"/>
    <col min="2" max="3" width="7.5546875" customWidth="1"/>
    <col min="4" max="4" width="6.6640625" customWidth="1"/>
    <col min="6" max="6" width="6.6640625" style="2" customWidth="1"/>
    <col min="8" max="8" width="7.33203125" customWidth="1"/>
    <col min="9" max="9" width="8" customWidth="1"/>
  </cols>
  <sheetData>
    <row r="2" spans="1:9" ht="15.6" x14ac:dyDescent="0.3">
      <c r="A2" s="102" t="s">
        <v>57</v>
      </c>
      <c r="B2" s="102"/>
      <c r="C2" s="102"/>
      <c r="D2" s="102"/>
      <c r="E2" s="102"/>
      <c r="F2" s="102"/>
      <c r="G2" s="102"/>
      <c r="H2" s="102"/>
      <c r="I2" s="102"/>
    </row>
    <row r="3" spans="1:9" ht="15.6" x14ac:dyDescent="0.3">
      <c r="A3" s="102" t="s">
        <v>61</v>
      </c>
      <c r="B3" s="102"/>
      <c r="C3" s="102"/>
      <c r="D3" s="102"/>
      <c r="E3" s="102"/>
      <c r="F3" s="102"/>
      <c r="G3" s="102"/>
      <c r="H3" s="102"/>
      <c r="I3" s="102"/>
    </row>
    <row r="4" spans="1:9" ht="15.6" x14ac:dyDescent="0.3">
      <c r="A4" s="102" t="s">
        <v>53</v>
      </c>
      <c r="B4" s="102"/>
      <c r="C4" s="102"/>
      <c r="D4" s="102"/>
      <c r="E4" s="102"/>
      <c r="F4" s="102"/>
      <c r="G4" s="102"/>
      <c r="H4" s="102"/>
      <c r="I4" s="102"/>
    </row>
    <row r="5" spans="1:9" ht="13.8" thickBot="1" x14ac:dyDescent="0.3"/>
    <row r="6" spans="1:9" ht="13.8" thickTop="1" x14ac:dyDescent="0.25">
      <c r="A6" s="22"/>
      <c r="B6" s="103" t="s">
        <v>0</v>
      </c>
      <c r="C6" s="104"/>
      <c r="D6" s="105" t="s">
        <v>35</v>
      </c>
      <c r="E6" s="104"/>
      <c r="F6" s="108" t="s">
        <v>3</v>
      </c>
      <c r="G6" s="109"/>
      <c r="H6" s="103" t="s">
        <v>7</v>
      </c>
      <c r="I6" s="106"/>
    </row>
    <row r="7" spans="1:9" x14ac:dyDescent="0.25">
      <c r="A7" s="23"/>
      <c r="B7" s="24" t="s">
        <v>1</v>
      </c>
      <c r="C7" s="25" t="s">
        <v>2</v>
      </c>
      <c r="D7" s="24" t="s">
        <v>1</v>
      </c>
      <c r="E7" s="25" t="s">
        <v>2</v>
      </c>
      <c r="F7" s="26" t="s">
        <v>1</v>
      </c>
      <c r="G7" s="25" t="s">
        <v>2</v>
      </c>
      <c r="H7" s="24" t="s">
        <v>1</v>
      </c>
      <c r="I7" s="27" t="s">
        <v>2</v>
      </c>
    </row>
    <row r="8" spans="1:9" x14ac:dyDescent="0.25">
      <c r="A8" s="28" t="s">
        <v>4</v>
      </c>
      <c r="B8" s="29"/>
      <c r="C8" s="29"/>
      <c r="D8" s="29"/>
      <c r="E8" s="29"/>
      <c r="F8" s="30"/>
      <c r="G8" s="29"/>
      <c r="H8" s="29"/>
      <c r="I8" s="31"/>
    </row>
    <row r="9" spans="1:9" x14ac:dyDescent="0.25">
      <c r="A9" s="9" t="s">
        <v>5</v>
      </c>
      <c r="B9" s="4">
        <v>108</v>
      </c>
      <c r="C9" s="13">
        <f>B9/B11</f>
        <v>0.40601503759398494</v>
      </c>
      <c r="D9" s="4">
        <v>208</v>
      </c>
      <c r="E9" s="13">
        <f>D9/D11</f>
        <v>0.43514644351464438</v>
      </c>
      <c r="F9" s="5">
        <v>29</v>
      </c>
      <c r="G9" s="13">
        <f>F9/F11</f>
        <v>0.57999999999999996</v>
      </c>
      <c r="H9" s="4">
        <f>B9+D9+F9</f>
        <v>345</v>
      </c>
      <c r="I9" s="14">
        <f>H9/H11</f>
        <v>0.4345088161209068</v>
      </c>
    </row>
    <row r="10" spans="1:9" x14ac:dyDescent="0.25">
      <c r="A10" s="10" t="s">
        <v>6</v>
      </c>
      <c r="B10" s="6">
        <v>158</v>
      </c>
      <c r="C10" s="15">
        <f>B10/B11</f>
        <v>0.59398496240601506</v>
      </c>
      <c r="D10" s="6">
        <v>270</v>
      </c>
      <c r="E10" s="15">
        <f>D10/D11</f>
        <v>0.56485355648535562</v>
      </c>
      <c r="F10" s="1">
        <v>21</v>
      </c>
      <c r="G10" s="15">
        <f>F10/F11</f>
        <v>0.42</v>
      </c>
      <c r="H10" s="6">
        <f>B10+D10+F10</f>
        <v>449</v>
      </c>
      <c r="I10" s="16">
        <f>H10/H11</f>
        <v>0.56549118387909325</v>
      </c>
    </row>
    <row r="11" spans="1:9" x14ac:dyDescent="0.25">
      <c r="A11" s="11" t="s">
        <v>7</v>
      </c>
      <c r="B11" s="7">
        <f>SUM(B9:B10)</f>
        <v>266</v>
      </c>
      <c r="C11" s="17">
        <f>SUM(C9:C10)</f>
        <v>1</v>
      </c>
      <c r="D11" s="7">
        <f>D9+D10</f>
        <v>478</v>
      </c>
      <c r="E11" s="17">
        <f>SUM(E9:E10)</f>
        <v>1</v>
      </c>
      <c r="F11" s="8">
        <f>SUM(F9:F10)</f>
        <v>50</v>
      </c>
      <c r="G11" s="17">
        <f>SUM(G9:G10)</f>
        <v>1</v>
      </c>
      <c r="H11" s="7">
        <f>B11+D11+F11</f>
        <v>794</v>
      </c>
      <c r="I11" s="18">
        <f>SUM(I9:I10)</f>
        <v>1</v>
      </c>
    </row>
    <row r="12" spans="1:9" x14ac:dyDescent="0.25">
      <c r="A12" s="28" t="s">
        <v>8</v>
      </c>
      <c r="B12" s="35"/>
      <c r="C12" s="35"/>
      <c r="D12" s="35"/>
      <c r="E12" s="35"/>
      <c r="F12" s="35"/>
      <c r="G12" s="35"/>
      <c r="H12" s="35"/>
      <c r="I12" s="36"/>
    </row>
    <row r="13" spans="1:9" x14ac:dyDescent="0.25">
      <c r="A13" s="9" t="s">
        <v>38</v>
      </c>
      <c r="B13" s="5">
        <v>0</v>
      </c>
      <c r="C13" s="13">
        <f>B13/B22</f>
        <v>0</v>
      </c>
      <c r="D13" s="5">
        <v>0</v>
      </c>
      <c r="E13" s="13">
        <f>D13/D22</f>
        <v>0</v>
      </c>
      <c r="F13" s="5">
        <v>0</v>
      </c>
      <c r="G13" s="13">
        <f>F13/F22</f>
        <v>0</v>
      </c>
      <c r="H13" s="4">
        <f t="shared" ref="H13:H21" si="0">B13+D13+F13</f>
        <v>0</v>
      </c>
      <c r="I13" s="14">
        <f>H13/H22</f>
        <v>0</v>
      </c>
    </row>
    <row r="14" spans="1:9" x14ac:dyDescent="0.25">
      <c r="A14" s="10" t="s">
        <v>9</v>
      </c>
      <c r="B14" s="1">
        <v>5</v>
      </c>
      <c r="C14" s="15">
        <f>B14/B22</f>
        <v>1.8796992481203006E-2</v>
      </c>
      <c r="D14" s="1">
        <v>14</v>
      </c>
      <c r="E14" s="15">
        <f>D14/D22</f>
        <v>2.9288702928870293E-2</v>
      </c>
      <c r="F14" s="1">
        <v>1</v>
      </c>
      <c r="G14" s="15">
        <f>F14/F22</f>
        <v>0.02</v>
      </c>
      <c r="H14" s="6">
        <f t="shared" si="0"/>
        <v>20</v>
      </c>
      <c r="I14" s="16">
        <f>H14/H22</f>
        <v>2.5188916876574308E-2</v>
      </c>
    </row>
    <row r="15" spans="1:9" x14ac:dyDescent="0.25">
      <c r="A15" s="10" t="s">
        <v>39</v>
      </c>
      <c r="B15" s="1">
        <v>36</v>
      </c>
      <c r="C15" s="15">
        <f>B15/B22</f>
        <v>0.13533834586466165</v>
      </c>
      <c r="D15" s="1">
        <v>49</v>
      </c>
      <c r="E15" s="15">
        <f>D15/D22</f>
        <v>0.10251046025104603</v>
      </c>
      <c r="F15" s="1">
        <v>10</v>
      </c>
      <c r="G15" s="15">
        <f>F15/F22</f>
        <v>0.2</v>
      </c>
      <c r="H15" s="6">
        <f t="shared" si="0"/>
        <v>95</v>
      </c>
      <c r="I15" s="16">
        <f>H15/H22</f>
        <v>0.11964735516372796</v>
      </c>
    </row>
    <row r="16" spans="1:9" x14ac:dyDescent="0.25">
      <c r="A16" s="10" t="s">
        <v>40</v>
      </c>
      <c r="B16" s="1">
        <v>47</v>
      </c>
      <c r="C16" s="15">
        <f>B16/B22</f>
        <v>0.17669172932330826</v>
      </c>
      <c r="D16" s="1">
        <v>27</v>
      </c>
      <c r="E16" s="15">
        <f>D16/D22</f>
        <v>5.6485355648535567E-2</v>
      </c>
      <c r="F16" s="1">
        <v>4</v>
      </c>
      <c r="G16" s="15">
        <f>F16/F22</f>
        <v>0.08</v>
      </c>
      <c r="H16" s="6">
        <f t="shared" si="0"/>
        <v>78</v>
      </c>
      <c r="I16" s="16">
        <f>H16/H22</f>
        <v>9.8236775818639793E-2</v>
      </c>
    </row>
    <row r="17" spans="1:9" x14ac:dyDescent="0.25">
      <c r="A17" s="10" t="s">
        <v>41</v>
      </c>
      <c r="B17" s="1">
        <v>0</v>
      </c>
      <c r="C17" s="15">
        <f>B17/B22</f>
        <v>0</v>
      </c>
      <c r="D17" s="1">
        <v>1</v>
      </c>
      <c r="E17" s="15">
        <f>D17/D22</f>
        <v>2.0920502092050207E-3</v>
      </c>
      <c r="F17" s="1">
        <v>0</v>
      </c>
      <c r="G17" s="15">
        <f>F17/F22</f>
        <v>0</v>
      </c>
      <c r="H17" s="6">
        <f t="shared" si="0"/>
        <v>1</v>
      </c>
      <c r="I17" s="16">
        <f>H17/H22</f>
        <v>1.2594458438287153E-3</v>
      </c>
    </row>
    <row r="18" spans="1:9" x14ac:dyDescent="0.25">
      <c r="A18" s="10" t="s">
        <v>10</v>
      </c>
      <c r="B18" s="6">
        <v>165</v>
      </c>
      <c r="C18" s="15">
        <f>B18/B22</f>
        <v>0.62030075187969924</v>
      </c>
      <c r="D18" s="6">
        <v>337</v>
      </c>
      <c r="E18" s="15">
        <f>D18/D22</f>
        <v>0.70502092050209209</v>
      </c>
      <c r="F18" s="1">
        <v>32</v>
      </c>
      <c r="G18" s="15">
        <f>F18/F22</f>
        <v>0.64</v>
      </c>
      <c r="H18" s="6">
        <f t="shared" si="0"/>
        <v>534</v>
      </c>
      <c r="I18" s="16">
        <f>H18/H22</f>
        <v>0.67254408060453397</v>
      </c>
    </row>
    <row r="19" spans="1:9" x14ac:dyDescent="0.25">
      <c r="A19" s="10" t="s">
        <v>42</v>
      </c>
      <c r="B19" s="6">
        <v>8</v>
      </c>
      <c r="C19" s="15">
        <f>B19/B22</f>
        <v>3.007518796992481E-2</v>
      </c>
      <c r="D19" s="6">
        <v>10</v>
      </c>
      <c r="E19" s="15">
        <f>D19/D22</f>
        <v>2.0920502092050208E-2</v>
      </c>
      <c r="F19" s="1">
        <v>0</v>
      </c>
      <c r="G19" s="15">
        <f>F19/F22</f>
        <v>0</v>
      </c>
      <c r="H19" s="6">
        <f t="shared" si="0"/>
        <v>18</v>
      </c>
      <c r="I19" s="16">
        <f>H19/H22</f>
        <v>2.2670025188916875E-2</v>
      </c>
    </row>
    <row r="20" spans="1:9" x14ac:dyDescent="0.25">
      <c r="A20" s="10" t="s">
        <v>43</v>
      </c>
      <c r="B20" s="1">
        <v>2</v>
      </c>
      <c r="C20" s="15">
        <f>B20/B22</f>
        <v>7.5187969924812026E-3</v>
      </c>
      <c r="D20" s="1">
        <v>34</v>
      </c>
      <c r="E20" s="15">
        <f>D20/D22</f>
        <v>7.1129707112970716E-2</v>
      </c>
      <c r="F20" s="1">
        <v>3</v>
      </c>
      <c r="G20" s="15">
        <f>F20/F22</f>
        <v>0.06</v>
      </c>
      <c r="H20" s="6">
        <f t="shared" si="0"/>
        <v>39</v>
      </c>
      <c r="I20" s="16">
        <f>H20/H22</f>
        <v>4.9118387909319897E-2</v>
      </c>
    </row>
    <row r="21" spans="1:9" x14ac:dyDescent="0.25">
      <c r="A21" s="21" t="s">
        <v>44</v>
      </c>
      <c r="B21" s="8">
        <v>3</v>
      </c>
      <c r="C21" s="15">
        <f>B21/B22</f>
        <v>1.1278195488721804E-2</v>
      </c>
      <c r="D21" s="8">
        <v>6</v>
      </c>
      <c r="E21" s="15">
        <f>D21/D22</f>
        <v>1.2552301255230125E-2</v>
      </c>
      <c r="F21" s="8">
        <v>0</v>
      </c>
      <c r="G21" s="15">
        <f>F21/F22</f>
        <v>0</v>
      </c>
      <c r="H21" s="7">
        <f t="shared" si="0"/>
        <v>9</v>
      </c>
      <c r="I21" s="18">
        <f>H21/H22</f>
        <v>1.1335012594458438E-2</v>
      </c>
    </row>
    <row r="22" spans="1:9" x14ac:dyDescent="0.25">
      <c r="A22" s="11" t="s">
        <v>7</v>
      </c>
      <c r="B22" s="7">
        <f>SUM(B13:B21)</f>
        <v>266</v>
      </c>
      <c r="C22" s="17">
        <f>SUM(C13:C21)</f>
        <v>1</v>
      </c>
      <c r="D22" s="7">
        <f>SUM(D13:D21)</f>
        <v>478</v>
      </c>
      <c r="E22" s="17">
        <f>SUM(E13:E21)</f>
        <v>1</v>
      </c>
      <c r="F22" s="8">
        <f>SUM(F13:F21)</f>
        <v>50</v>
      </c>
      <c r="G22" s="17">
        <f>SUM(G13:G20)</f>
        <v>1</v>
      </c>
      <c r="H22" s="7">
        <f>SUM(H13:H21)</f>
        <v>794</v>
      </c>
      <c r="I22" s="18">
        <f>SUM(I13:I21)</f>
        <v>1</v>
      </c>
    </row>
    <row r="23" spans="1:9" x14ac:dyDescent="0.25">
      <c r="A23" s="28" t="s">
        <v>11</v>
      </c>
      <c r="B23" s="35"/>
      <c r="C23" s="35"/>
      <c r="D23" s="35"/>
      <c r="E23" s="35"/>
      <c r="F23" s="35"/>
      <c r="G23" s="35"/>
      <c r="H23" s="35"/>
      <c r="I23" s="36"/>
    </row>
    <row r="24" spans="1:9" x14ac:dyDescent="0.25">
      <c r="A24" s="39" t="s">
        <v>12</v>
      </c>
      <c r="B24" s="5">
        <v>0</v>
      </c>
      <c r="C24" s="13">
        <f t="shared" ref="C24:C33" si="1">B24/$B$34</f>
        <v>0</v>
      </c>
      <c r="D24" s="5">
        <v>0</v>
      </c>
      <c r="E24" s="13">
        <f>D24/D34</f>
        <v>0</v>
      </c>
      <c r="F24" s="5">
        <v>0</v>
      </c>
      <c r="G24" s="13">
        <f>F24/F34</f>
        <v>0</v>
      </c>
      <c r="H24" s="5">
        <f t="shared" ref="H24:H34" si="2">B24+D24+F24</f>
        <v>0</v>
      </c>
      <c r="I24" s="14">
        <f>H24/H34</f>
        <v>0</v>
      </c>
    </row>
    <row r="25" spans="1:9" x14ac:dyDescent="0.25">
      <c r="A25" s="10" t="s">
        <v>13</v>
      </c>
      <c r="B25" s="1">
        <v>64</v>
      </c>
      <c r="C25" s="13">
        <f t="shared" si="1"/>
        <v>0.24060150375939848</v>
      </c>
      <c r="D25" s="1">
        <v>0</v>
      </c>
      <c r="E25" s="15">
        <f>D25/D34</f>
        <v>0</v>
      </c>
      <c r="F25" s="1">
        <v>0</v>
      </c>
      <c r="G25" s="15">
        <f>F25/F34</f>
        <v>0</v>
      </c>
      <c r="H25" s="1">
        <f t="shared" si="2"/>
        <v>64</v>
      </c>
      <c r="I25" s="16">
        <f>H25/H34</f>
        <v>8.0604534005037781E-2</v>
      </c>
    </row>
    <row r="26" spans="1:9" x14ac:dyDescent="0.25">
      <c r="A26" s="10" t="s">
        <v>14</v>
      </c>
      <c r="B26" s="1">
        <v>93</v>
      </c>
      <c r="C26" s="13">
        <f t="shared" si="1"/>
        <v>0.34962406015037595</v>
      </c>
      <c r="D26" s="1">
        <v>3</v>
      </c>
      <c r="E26" s="15">
        <f>D26/D34</f>
        <v>6.2761506276150627E-3</v>
      </c>
      <c r="F26" s="1">
        <v>0</v>
      </c>
      <c r="G26" s="15">
        <f>F26/F34</f>
        <v>0</v>
      </c>
      <c r="H26" s="5">
        <f t="shared" si="2"/>
        <v>96</v>
      </c>
      <c r="I26" s="16">
        <f>H26/H34</f>
        <v>0.12090680100755667</v>
      </c>
    </row>
    <row r="27" spans="1:9" x14ac:dyDescent="0.25">
      <c r="A27" s="10" t="s">
        <v>15</v>
      </c>
      <c r="B27" s="1">
        <v>58</v>
      </c>
      <c r="C27" s="13">
        <f t="shared" si="1"/>
        <v>0.21804511278195488</v>
      </c>
      <c r="D27" s="1">
        <v>89</v>
      </c>
      <c r="E27" s="15">
        <f>D27/D34</f>
        <v>0.18619246861924685</v>
      </c>
      <c r="F27" s="1">
        <v>0</v>
      </c>
      <c r="G27" s="15">
        <f>F27/F34</f>
        <v>0</v>
      </c>
      <c r="H27" s="5">
        <f t="shared" si="2"/>
        <v>147</v>
      </c>
      <c r="I27" s="16">
        <f>H27/H34</f>
        <v>0.18513853904282115</v>
      </c>
    </row>
    <row r="28" spans="1:9" x14ac:dyDescent="0.25">
      <c r="A28" s="10" t="s">
        <v>16</v>
      </c>
      <c r="B28" s="1">
        <v>24</v>
      </c>
      <c r="C28" s="13">
        <f t="shared" si="1"/>
        <v>9.0225563909774431E-2</v>
      </c>
      <c r="D28" s="1">
        <v>138</v>
      </c>
      <c r="E28" s="15">
        <f>D28/D34</f>
        <v>0.28870292887029286</v>
      </c>
      <c r="F28" s="1">
        <v>2</v>
      </c>
      <c r="G28" s="15">
        <f>F28/F34</f>
        <v>0.04</v>
      </c>
      <c r="H28" s="5">
        <f t="shared" si="2"/>
        <v>164</v>
      </c>
      <c r="I28" s="16">
        <f>H28/H34</f>
        <v>0.20654911838790932</v>
      </c>
    </row>
    <row r="29" spans="1:9" x14ac:dyDescent="0.25">
      <c r="A29" s="10" t="s">
        <v>17</v>
      </c>
      <c r="B29" s="1">
        <v>13</v>
      </c>
      <c r="C29" s="13">
        <f t="shared" si="1"/>
        <v>4.8872180451127817E-2</v>
      </c>
      <c r="D29" s="1">
        <v>85</v>
      </c>
      <c r="E29" s="15">
        <f>D29/D34</f>
        <v>0.17782426778242677</v>
      </c>
      <c r="F29" s="1">
        <v>10</v>
      </c>
      <c r="G29" s="15">
        <f>F29/F34</f>
        <v>0.2</v>
      </c>
      <c r="H29" s="5">
        <f t="shared" si="2"/>
        <v>108</v>
      </c>
      <c r="I29" s="16">
        <f>H29/H34</f>
        <v>0.13602015113350127</v>
      </c>
    </row>
    <row r="30" spans="1:9" x14ac:dyDescent="0.25">
      <c r="A30" s="10" t="s">
        <v>18</v>
      </c>
      <c r="B30" s="1">
        <v>4</v>
      </c>
      <c r="C30" s="13">
        <f t="shared" si="1"/>
        <v>1.5037593984962405E-2</v>
      </c>
      <c r="D30" s="1">
        <v>59</v>
      </c>
      <c r="E30" s="15">
        <f>D30/D34</f>
        <v>0.12343096234309624</v>
      </c>
      <c r="F30" s="1">
        <v>5</v>
      </c>
      <c r="G30" s="15">
        <f>F30/F34</f>
        <v>0.1</v>
      </c>
      <c r="H30" s="5">
        <f t="shared" si="2"/>
        <v>68</v>
      </c>
      <c r="I30" s="16">
        <f>H30/H34</f>
        <v>8.5642317380352648E-2</v>
      </c>
    </row>
    <row r="31" spans="1:9" x14ac:dyDescent="0.25">
      <c r="A31" s="10" t="s">
        <v>19</v>
      </c>
      <c r="B31" s="1">
        <v>8</v>
      </c>
      <c r="C31" s="13">
        <f t="shared" si="1"/>
        <v>3.007518796992481E-2</v>
      </c>
      <c r="D31" s="1">
        <v>64</v>
      </c>
      <c r="E31" s="15">
        <f>D31/D34</f>
        <v>0.13389121338912133</v>
      </c>
      <c r="F31" s="1">
        <v>15</v>
      </c>
      <c r="G31" s="15">
        <f>F31/F34</f>
        <v>0.3</v>
      </c>
      <c r="H31" s="5">
        <f t="shared" si="2"/>
        <v>87</v>
      </c>
      <c r="I31" s="16">
        <f>H31/H34</f>
        <v>0.10957178841309824</v>
      </c>
    </row>
    <row r="32" spans="1:9" x14ac:dyDescent="0.25">
      <c r="A32" s="10" t="s">
        <v>20</v>
      </c>
      <c r="B32" s="1">
        <v>2</v>
      </c>
      <c r="C32" s="13">
        <f t="shared" si="1"/>
        <v>7.5187969924812026E-3</v>
      </c>
      <c r="D32" s="1">
        <v>34</v>
      </c>
      <c r="E32" s="15">
        <f>D32/D34</f>
        <v>7.1129707112970716E-2</v>
      </c>
      <c r="F32" s="1">
        <v>16</v>
      </c>
      <c r="G32" s="15">
        <f>F32/F34</f>
        <v>0.32</v>
      </c>
      <c r="H32" s="5">
        <f t="shared" si="2"/>
        <v>52</v>
      </c>
      <c r="I32" s="16">
        <f>H32/H34</f>
        <v>6.5491183879093195E-2</v>
      </c>
    </row>
    <row r="33" spans="1:10" x14ac:dyDescent="0.25">
      <c r="A33" s="10" t="s">
        <v>21</v>
      </c>
      <c r="B33" s="1">
        <v>0</v>
      </c>
      <c r="C33" s="13">
        <f t="shared" si="1"/>
        <v>0</v>
      </c>
      <c r="D33" s="1">
        <v>6</v>
      </c>
      <c r="E33" s="15">
        <f>D33/D34</f>
        <v>1.2552301255230125E-2</v>
      </c>
      <c r="F33" s="1">
        <v>2</v>
      </c>
      <c r="G33" s="15">
        <f>F33/F34</f>
        <v>0.04</v>
      </c>
      <c r="H33" s="5">
        <f t="shared" si="2"/>
        <v>8</v>
      </c>
      <c r="I33" s="16">
        <f>H33/H34</f>
        <v>1.0075566750629723E-2</v>
      </c>
    </row>
    <row r="34" spans="1:10" x14ac:dyDescent="0.25">
      <c r="A34" s="11" t="s">
        <v>7</v>
      </c>
      <c r="B34" s="7">
        <f t="shared" ref="B34:G34" si="3">SUM(B24:B33)</f>
        <v>266</v>
      </c>
      <c r="C34" s="17">
        <f t="shared" si="3"/>
        <v>1</v>
      </c>
      <c r="D34" s="7">
        <f t="shared" si="3"/>
        <v>478</v>
      </c>
      <c r="E34" s="17">
        <f t="shared" si="3"/>
        <v>1</v>
      </c>
      <c r="F34" s="7">
        <f t="shared" si="3"/>
        <v>50</v>
      </c>
      <c r="G34" s="17">
        <f t="shared" si="3"/>
        <v>1</v>
      </c>
      <c r="H34" s="4">
        <f t="shared" si="2"/>
        <v>794</v>
      </c>
      <c r="I34" s="18">
        <f>SUM(I24:I33)</f>
        <v>1.0000000000000002</v>
      </c>
      <c r="J34" s="3"/>
    </row>
    <row r="35" spans="1:10" x14ac:dyDescent="0.25">
      <c r="A35" s="28" t="s">
        <v>22</v>
      </c>
      <c r="B35" s="29"/>
      <c r="C35" s="29"/>
      <c r="D35" s="29"/>
      <c r="E35" s="29"/>
      <c r="F35" s="30"/>
      <c r="G35" s="29"/>
      <c r="H35" s="29"/>
      <c r="I35" s="31"/>
    </row>
    <row r="36" spans="1:10" x14ac:dyDescent="0.25">
      <c r="A36" s="9" t="s">
        <v>23</v>
      </c>
      <c r="B36" s="94">
        <v>23.37</v>
      </c>
      <c r="C36" s="95"/>
      <c r="D36" s="94">
        <v>33.43</v>
      </c>
      <c r="E36" s="95"/>
      <c r="F36" s="94">
        <v>45.33</v>
      </c>
      <c r="G36" s="95"/>
      <c r="H36" s="96">
        <v>30.81</v>
      </c>
      <c r="I36" s="97"/>
    </row>
    <row r="37" spans="1:10" x14ac:dyDescent="0.25">
      <c r="A37" s="12" t="s">
        <v>24</v>
      </c>
      <c r="B37" s="98">
        <v>6.13</v>
      </c>
      <c r="C37" s="99"/>
      <c r="D37" s="98">
        <v>9.84</v>
      </c>
      <c r="E37" s="99"/>
      <c r="F37" s="98">
        <v>10.75</v>
      </c>
      <c r="G37" s="99"/>
      <c r="H37" s="100">
        <v>10.67</v>
      </c>
      <c r="I37" s="101"/>
    </row>
    <row r="38" spans="1:10" x14ac:dyDescent="0.25">
      <c r="A38" s="28" t="s">
        <v>62</v>
      </c>
      <c r="B38" s="29"/>
      <c r="C38" s="29"/>
      <c r="D38" s="29"/>
      <c r="E38" s="29"/>
      <c r="F38" s="30"/>
      <c r="G38" s="29"/>
      <c r="H38" s="29"/>
      <c r="I38" s="31"/>
    </row>
    <row r="39" spans="1:10" x14ac:dyDescent="0.25">
      <c r="A39" s="10" t="s">
        <v>32</v>
      </c>
      <c r="B39" s="6">
        <v>260</v>
      </c>
      <c r="C39" s="15">
        <f>B39/B42</f>
        <v>0.97744360902255634</v>
      </c>
      <c r="D39" s="6">
        <v>281</v>
      </c>
      <c r="E39" s="15">
        <f>D39/D42</f>
        <v>0.58786610878661083</v>
      </c>
      <c r="F39" s="1">
        <v>42</v>
      </c>
      <c r="G39" s="15">
        <f>F39/F42</f>
        <v>0.84</v>
      </c>
      <c r="H39" s="6">
        <f>B39+D39+F39</f>
        <v>583</v>
      </c>
      <c r="I39" s="16">
        <f>H39/H42</f>
        <v>0.73425692695214106</v>
      </c>
    </row>
    <row r="40" spans="1:10" x14ac:dyDescent="0.25">
      <c r="A40" s="10" t="s">
        <v>33</v>
      </c>
      <c r="B40" s="6">
        <v>2</v>
      </c>
      <c r="C40" s="15">
        <f>B40/B42</f>
        <v>7.5187969924812026E-3</v>
      </c>
      <c r="D40" s="6">
        <v>34</v>
      </c>
      <c r="E40" s="15">
        <f>D40/D42</f>
        <v>7.1129707112970716E-2</v>
      </c>
      <c r="F40" s="1">
        <v>3</v>
      </c>
      <c r="G40" s="15">
        <f>F40/F42</f>
        <v>0.06</v>
      </c>
      <c r="H40" s="6">
        <f>B40+D40+F40</f>
        <v>39</v>
      </c>
      <c r="I40" s="16">
        <f>H40/H42</f>
        <v>4.9118387909319897E-2</v>
      </c>
    </row>
    <row r="41" spans="1:10" x14ac:dyDescent="0.25">
      <c r="A41" s="10" t="s">
        <v>34</v>
      </c>
      <c r="B41" s="1">
        <v>4</v>
      </c>
      <c r="C41" s="15">
        <f>B41/B42</f>
        <v>1.5037593984962405E-2</v>
      </c>
      <c r="D41" s="1">
        <v>163</v>
      </c>
      <c r="E41" s="15">
        <f>D41/D42</f>
        <v>0.34100418410041838</v>
      </c>
      <c r="F41" s="1">
        <v>5</v>
      </c>
      <c r="G41" s="15">
        <f>F41/F42</f>
        <v>0.1</v>
      </c>
      <c r="H41" s="6">
        <f>B41+D41+F41</f>
        <v>172</v>
      </c>
      <c r="I41" s="16">
        <f>H41/H42</f>
        <v>0.21662468513853905</v>
      </c>
    </row>
    <row r="42" spans="1:10" x14ac:dyDescent="0.25">
      <c r="A42" s="11" t="s">
        <v>7</v>
      </c>
      <c r="B42" s="7">
        <f t="shared" ref="B42:I42" si="4">SUM(B39:B41)</f>
        <v>266</v>
      </c>
      <c r="C42" s="17">
        <f t="shared" si="4"/>
        <v>0.99999999999999989</v>
      </c>
      <c r="D42" s="7">
        <f t="shared" si="4"/>
        <v>478</v>
      </c>
      <c r="E42" s="17">
        <f t="shared" si="4"/>
        <v>1</v>
      </c>
      <c r="F42" s="8">
        <f t="shared" si="4"/>
        <v>50</v>
      </c>
      <c r="G42" s="17">
        <f t="shared" si="4"/>
        <v>0.99999999999999989</v>
      </c>
      <c r="H42" s="7">
        <f t="shared" si="4"/>
        <v>794</v>
      </c>
      <c r="I42" s="18">
        <f t="shared" si="4"/>
        <v>1</v>
      </c>
    </row>
    <row r="43" spans="1:10" x14ac:dyDescent="0.25">
      <c r="A43" s="28" t="s">
        <v>46</v>
      </c>
      <c r="B43" s="29"/>
      <c r="C43" s="29"/>
      <c r="D43" s="29"/>
      <c r="E43" s="29"/>
      <c r="F43" s="30"/>
      <c r="G43" s="29"/>
      <c r="H43" s="29"/>
      <c r="I43" s="31"/>
    </row>
    <row r="44" spans="1:10" x14ac:dyDescent="0.25">
      <c r="A44" s="9" t="s">
        <v>25</v>
      </c>
      <c r="B44" s="4">
        <v>214</v>
      </c>
      <c r="C44" s="19">
        <f>B44/B46</f>
        <v>0.80451127819548873</v>
      </c>
      <c r="D44" s="5">
        <v>134</v>
      </c>
      <c r="E44" s="19">
        <f>D44/D46</f>
        <v>0.28033472803347281</v>
      </c>
      <c r="F44" s="5">
        <v>3</v>
      </c>
      <c r="G44" s="19">
        <f>F44/F46</f>
        <v>0.06</v>
      </c>
      <c r="H44" s="4">
        <f>B44+D44+F44</f>
        <v>351</v>
      </c>
      <c r="I44" s="14">
        <f>H44/H46</f>
        <v>0.44206549118387911</v>
      </c>
    </row>
    <row r="45" spans="1:10" x14ac:dyDescent="0.25">
      <c r="A45" s="10" t="s">
        <v>26</v>
      </c>
      <c r="B45" s="6">
        <v>52</v>
      </c>
      <c r="C45" s="15">
        <f>B45/B46</f>
        <v>0.19548872180451127</v>
      </c>
      <c r="D45" s="6">
        <v>344</v>
      </c>
      <c r="E45" s="15">
        <f>D45/D46</f>
        <v>0.71966527196652719</v>
      </c>
      <c r="F45" s="1">
        <v>47</v>
      </c>
      <c r="G45" s="15">
        <f>F45/F46</f>
        <v>0.94</v>
      </c>
      <c r="H45" s="4">
        <f>B45+D45+F45</f>
        <v>443</v>
      </c>
      <c r="I45" s="16">
        <f>H45/H46</f>
        <v>0.55793450881612094</v>
      </c>
    </row>
    <row r="46" spans="1:10" x14ac:dyDescent="0.25">
      <c r="A46" s="11" t="s">
        <v>7</v>
      </c>
      <c r="B46" s="7">
        <f t="shared" ref="B46:G46" si="5">SUM(B44:B45)</f>
        <v>266</v>
      </c>
      <c r="C46" s="20">
        <f t="shared" si="5"/>
        <v>1</v>
      </c>
      <c r="D46" s="7">
        <f t="shared" si="5"/>
        <v>478</v>
      </c>
      <c r="E46" s="20">
        <f t="shared" si="5"/>
        <v>1</v>
      </c>
      <c r="F46" s="7">
        <f t="shared" si="5"/>
        <v>50</v>
      </c>
      <c r="G46" s="20">
        <f t="shared" si="5"/>
        <v>1</v>
      </c>
      <c r="H46" s="4">
        <f>B46+D46+F46</f>
        <v>794</v>
      </c>
      <c r="I46" s="38">
        <f>SUM(I44:I45)</f>
        <v>1</v>
      </c>
    </row>
    <row r="47" spans="1:10" ht="12.75" customHeight="1" x14ac:dyDescent="0.25">
      <c r="A47" s="28" t="s">
        <v>45</v>
      </c>
      <c r="B47" s="29"/>
      <c r="C47" s="29"/>
      <c r="D47" s="29"/>
      <c r="E47" s="29"/>
      <c r="F47" s="30"/>
      <c r="G47" s="29"/>
      <c r="H47" s="29"/>
      <c r="I47" s="31"/>
    </row>
    <row r="48" spans="1:10" ht="12.75" customHeight="1" x14ac:dyDescent="0.25">
      <c r="A48" s="9" t="s">
        <v>36</v>
      </c>
      <c r="B48" s="4">
        <v>15</v>
      </c>
      <c r="C48" s="19">
        <f>B48/B50</f>
        <v>5.6390977443609019E-2</v>
      </c>
      <c r="D48" s="5">
        <v>337</v>
      </c>
      <c r="E48" s="19">
        <f>D48/D50</f>
        <v>0.70502092050209209</v>
      </c>
      <c r="F48" s="5">
        <v>0</v>
      </c>
      <c r="G48" s="19">
        <f>F48/F50</f>
        <v>0</v>
      </c>
      <c r="H48" s="4">
        <f>B48+D48+F48</f>
        <v>352</v>
      </c>
      <c r="I48" s="14">
        <f>H48/H50</f>
        <v>0.44332493702770781</v>
      </c>
    </row>
    <row r="49" spans="1:12" ht="12.75" customHeight="1" x14ac:dyDescent="0.25">
      <c r="A49" s="10" t="s">
        <v>37</v>
      </c>
      <c r="B49" s="6">
        <v>251</v>
      </c>
      <c r="C49" s="15">
        <f>B49/B50</f>
        <v>0.94360902255639101</v>
      </c>
      <c r="D49" s="6">
        <v>141</v>
      </c>
      <c r="E49" s="15">
        <f>D49/D50</f>
        <v>0.29497907949790797</v>
      </c>
      <c r="F49" s="1">
        <v>50</v>
      </c>
      <c r="G49" s="15">
        <f>F49/F50</f>
        <v>1</v>
      </c>
      <c r="H49" s="4">
        <f>B49+D49+F49</f>
        <v>442</v>
      </c>
      <c r="I49" s="16">
        <f>H49/H50</f>
        <v>0.55667506297229219</v>
      </c>
    </row>
    <row r="50" spans="1:12" x14ac:dyDescent="0.25">
      <c r="A50" s="11" t="s">
        <v>7</v>
      </c>
      <c r="B50" s="7">
        <f t="shared" ref="B50:G50" si="6">SUM(B48:B49)</f>
        <v>266</v>
      </c>
      <c r="C50" s="20">
        <f t="shared" si="6"/>
        <v>1</v>
      </c>
      <c r="D50" s="7">
        <f t="shared" si="6"/>
        <v>478</v>
      </c>
      <c r="E50" s="20">
        <f t="shared" si="6"/>
        <v>1</v>
      </c>
      <c r="F50" s="7">
        <f t="shared" si="6"/>
        <v>50</v>
      </c>
      <c r="G50" s="20">
        <f t="shared" si="6"/>
        <v>1</v>
      </c>
      <c r="H50" s="4">
        <f>B50+D50+F50</f>
        <v>794</v>
      </c>
      <c r="I50" s="18">
        <f>SUM(I48:I49)</f>
        <v>1</v>
      </c>
    </row>
    <row r="51" spans="1:12" x14ac:dyDescent="0.25">
      <c r="A51" s="32" t="s">
        <v>28</v>
      </c>
      <c r="B51" s="33"/>
      <c r="C51" s="33"/>
      <c r="D51" s="33"/>
      <c r="E51" s="33"/>
      <c r="F51" s="34"/>
      <c r="G51" s="33"/>
      <c r="H51" s="33"/>
      <c r="I51" s="37"/>
    </row>
    <row r="52" spans="1:12" x14ac:dyDescent="0.25">
      <c r="A52" s="46" t="s">
        <v>27</v>
      </c>
      <c r="B52" s="87">
        <v>233.2</v>
      </c>
      <c r="C52" s="88"/>
      <c r="D52" s="89">
        <v>298.3</v>
      </c>
      <c r="E52" s="90"/>
      <c r="F52" s="87">
        <v>20.5</v>
      </c>
      <c r="G52" s="88"/>
      <c r="H52" s="89">
        <v>552</v>
      </c>
      <c r="I52" s="91"/>
      <c r="K52" s="77"/>
      <c r="L52" s="77"/>
    </row>
    <row r="53" spans="1:12" x14ac:dyDescent="0.25">
      <c r="A53" s="28" t="s">
        <v>47</v>
      </c>
      <c r="B53" s="29"/>
      <c r="C53" s="29"/>
      <c r="D53" s="29"/>
      <c r="E53" s="29"/>
      <c r="F53" s="30"/>
      <c r="G53" s="29"/>
      <c r="H53" s="29"/>
      <c r="I53" s="31"/>
    </row>
    <row r="54" spans="1:12" x14ac:dyDescent="0.25">
      <c r="A54" s="40" t="s">
        <v>48</v>
      </c>
      <c r="B54" s="4">
        <v>266</v>
      </c>
      <c r="C54" s="19">
        <f>B54/B56</f>
        <v>1</v>
      </c>
      <c r="D54" s="4">
        <v>473</v>
      </c>
      <c r="E54" s="19">
        <f>D54/D56</f>
        <v>0.9895397489539749</v>
      </c>
      <c r="F54" s="5">
        <v>50</v>
      </c>
      <c r="G54" s="19">
        <f>F54/F56</f>
        <v>1</v>
      </c>
      <c r="H54" s="4">
        <f>B54+D54+F54</f>
        <v>789</v>
      </c>
      <c r="I54" s="14">
        <f>H54/H56</f>
        <v>0.99370277078085645</v>
      </c>
    </row>
    <row r="55" spans="1:12" x14ac:dyDescent="0.25">
      <c r="A55" s="41" t="s">
        <v>49</v>
      </c>
      <c r="B55" s="6">
        <v>0</v>
      </c>
      <c r="C55" s="15">
        <f>B55/B56</f>
        <v>0</v>
      </c>
      <c r="D55" s="6">
        <v>5</v>
      </c>
      <c r="E55" s="15">
        <f>D55/D56</f>
        <v>1.0460251046025104E-2</v>
      </c>
      <c r="F55" s="1">
        <v>0</v>
      </c>
      <c r="G55" s="15">
        <f>F55/F56</f>
        <v>0</v>
      </c>
      <c r="H55" s="4">
        <f>B55+D55+F55</f>
        <v>5</v>
      </c>
      <c r="I55" s="16">
        <f>H55/H56</f>
        <v>6.2972292191435771E-3</v>
      </c>
    </row>
    <row r="56" spans="1:12" ht="13.8" thickBot="1" x14ac:dyDescent="0.3">
      <c r="A56" s="42" t="s">
        <v>7</v>
      </c>
      <c r="B56" s="43">
        <f t="shared" ref="B56:G56" si="7">SUM(B54:B55)</f>
        <v>266</v>
      </c>
      <c r="C56" s="44">
        <f t="shared" si="7"/>
        <v>1</v>
      </c>
      <c r="D56" s="43">
        <f t="shared" si="7"/>
        <v>478</v>
      </c>
      <c r="E56" s="44">
        <f t="shared" si="7"/>
        <v>1</v>
      </c>
      <c r="F56" s="43">
        <f t="shared" si="7"/>
        <v>50</v>
      </c>
      <c r="G56" s="44">
        <f t="shared" si="7"/>
        <v>1</v>
      </c>
      <c r="H56" s="43">
        <f>B56+D56+F56</f>
        <v>794</v>
      </c>
      <c r="I56" s="45">
        <f>SUM(I54:I55)</f>
        <v>1</v>
      </c>
    </row>
    <row r="57" spans="1:12" ht="13.8" thickTop="1" x14ac:dyDescent="0.25">
      <c r="A57" s="78"/>
      <c r="B57" s="79"/>
      <c r="C57" s="74"/>
      <c r="D57" s="79"/>
      <c r="E57" s="74"/>
      <c r="F57" s="79"/>
      <c r="G57" s="74"/>
      <c r="H57" s="79"/>
      <c r="I57" s="80"/>
    </row>
    <row r="58" spans="1:12" ht="15" customHeight="1" x14ac:dyDescent="0.25">
      <c r="A58" s="81" t="s">
        <v>58</v>
      </c>
      <c r="B58" s="81"/>
      <c r="C58" s="81"/>
      <c r="D58" s="81"/>
      <c r="E58" s="81"/>
      <c r="F58" s="82"/>
      <c r="G58" s="81"/>
      <c r="H58" s="81"/>
      <c r="I58" s="81"/>
    </row>
    <row r="59" spans="1:12" ht="37.950000000000003" customHeight="1" x14ac:dyDescent="0.25">
      <c r="A59" s="92" t="s">
        <v>59</v>
      </c>
      <c r="B59" s="92"/>
      <c r="C59" s="92"/>
      <c r="D59" s="92"/>
      <c r="E59" s="92"/>
      <c r="F59" s="92"/>
      <c r="G59" s="92"/>
      <c r="H59" s="92"/>
      <c r="I59" s="92"/>
    </row>
    <row r="60" spans="1:12" ht="38.25" customHeight="1" x14ac:dyDescent="0.25">
      <c r="A60" s="85" t="s">
        <v>60</v>
      </c>
      <c r="B60" s="85"/>
      <c r="C60" s="85"/>
      <c r="D60" s="85"/>
      <c r="E60" s="85"/>
      <c r="F60" s="85"/>
      <c r="G60" s="85"/>
      <c r="H60" s="85"/>
      <c r="I60" s="85"/>
    </row>
    <row r="61" spans="1:12" ht="16.2" customHeight="1" x14ac:dyDescent="0.25">
      <c r="A61" s="93" t="s">
        <v>30</v>
      </c>
      <c r="B61" s="93"/>
      <c r="C61" s="93"/>
      <c r="D61" s="93"/>
      <c r="E61" s="93"/>
      <c r="F61" s="93"/>
      <c r="G61" s="93"/>
      <c r="H61" s="93"/>
      <c r="I61" s="93"/>
    </row>
    <row r="62" spans="1:12" x14ac:dyDescent="0.25">
      <c r="G62" s="107"/>
      <c r="H62" s="86"/>
      <c r="I62" s="86"/>
    </row>
    <row r="63" spans="1:12" x14ac:dyDescent="0.25">
      <c r="G63" s="86"/>
      <c r="H63" s="86"/>
      <c r="I63" s="86"/>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tabSelected="1" zoomScale="96" zoomScaleNormal="96" workbookViewId="0">
      <selection activeCell="A2" sqref="A2:I2"/>
    </sheetView>
  </sheetViews>
  <sheetFormatPr defaultRowHeight="13.2" x14ac:dyDescent="0.25"/>
  <cols>
    <col min="1" max="1" width="36.6640625" customWidth="1"/>
    <col min="2" max="5" width="8.6640625" customWidth="1"/>
    <col min="6" max="6" width="6.6640625" style="2" hidden="1" customWidth="1"/>
    <col min="7" max="7" width="9.109375" hidden="1" customWidth="1"/>
    <col min="8" max="9" width="8.6640625" customWidth="1"/>
  </cols>
  <sheetData>
    <row r="2" spans="1:9" ht="15.6" x14ac:dyDescent="0.3">
      <c r="A2" s="102" t="s">
        <v>57</v>
      </c>
      <c r="B2" s="102"/>
      <c r="C2" s="102"/>
      <c r="D2" s="102"/>
      <c r="E2" s="102"/>
      <c r="F2" s="102"/>
      <c r="G2" s="102"/>
      <c r="H2" s="102"/>
      <c r="I2" s="102"/>
    </row>
    <row r="3" spans="1:9" ht="15.6" x14ac:dyDescent="0.3">
      <c r="A3" s="102" t="s">
        <v>61</v>
      </c>
      <c r="B3" s="102"/>
      <c r="C3" s="102"/>
      <c r="D3" s="102"/>
      <c r="E3" s="102"/>
      <c r="F3" s="102"/>
      <c r="G3" s="102"/>
      <c r="H3" s="102"/>
      <c r="I3" s="102"/>
    </row>
    <row r="4" spans="1:9" ht="15.6" x14ac:dyDescent="0.3">
      <c r="A4" s="102" t="s">
        <v>54</v>
      </c>
      <c r="B4" s="102"/>
      <c r="C4" s="102"/>
      <c r="D4" s="102"/>
      <c r="E4" s="102"/>
      <c r="F4" s="102"/>
      <c r="G4" s="102"/>
      <c r="H4" s="102"/>
      <c r="I4" s="102"/>
    </row>
    <row r="5" spans="1:9" ht="13.8" thickBot="1" x14ac:dyDescent="0.3"/>
    <row r="6" spans="1:9" ht="13.8" thickTop="1" x14ac:dyDescent="0.25">
      <c r="A6" s="22"/>
      <c r="B6" s="103" t="s">
        <v>0</v>
      </c>
      <c r="C6" s="104"/>
      <c r="D6" s="105" t="s">
        <v>35</v>
      </c>
      <c r="E6" s="104"/>
      <c r="F6" s="66" t="s">
        <v>3</v>
      </c>
      <c r="G6" s="67"/>
      <c r="H6" s="103" t="s">
        <v>7</v>
      </c>
      <c r="I6" s="106"/>
    </row>
    <row r="7" spans="1:9" x14ac:dyDescent="0.25">
      <c r="A7" s="23"/>
      <c r="B7" s="24" t="s">
        <v>1</v>
      </c>
      <c r="C7" s="25" t="s">
        <v>2</v>
      </c>
      <c r="D7" s="24" t="s">
        <v>1</v>
      </c>
      <c r="E7" s="25" t="s">
        <v>2</v>
      </c>
      <c r="F7" s="26" t="s">
        <v>1</v>
      </c>
      <c r="G7" s="25" t="s">
        <v>2</v>
      </c>
      <c r="H7" s="24" t="s">
        <v>1</v>
      </c>
      <c r="I7" s="27" t="s">
        <v>2</v>
      </c>
    </row>
    <row r="8" spans="1:9" x14ac:dyDescent="0.25">
      <c r="A8" s="28" t="s">
        <v>4</v>
      </c>
      <c r="B8" s="29"/>
      <c r="C8" s="29"/>
      <c r="D8" s="29"/>
      <c r="E8" s="29"/>
      <c r="F8" s="30"/>
      <c r="G8" s="29"/>
      <c r="H8" s="29"/>
      <c r="I8" s="31"/>
    </row>
    <row r="9" spans="1:9" x14ac:dyDescent="0.25">
      <c r="A9" s="9" t="s">
        <v>5</v>
      </c>
      <c r="B9" s="4">
        <v>33</v>
      </c>
      <c r="C9" s="13">
        <f>B9/B11</f>
        <v>0.22297297297297297</v>
      </c>
      <c r="D9" s="4">
        <v>34</v>
      </c>
      <c r="E9" s="13">
        <f>D9/D11</f>
        <v>0.52307692307692311</v>
      </c>
      <c r="F9" s="5">
        <v>0</v>
      </c>
      <c r="G9" s="13" t="e">
        <f>F9/F11</f>
        <v>#DIV/0!</v>
      </c>
      <c r="H9" s="6">
        <f>B9+D9</f>
        <v>67</v>
      </c>
      <c r="I9" s="14">
        <f>H9/H11</f>
        <v>0.31455399061032863</v>
      </c>
    </row>
    <row r="10" spans="1:9" x14ac:dyDescent="0.25">
      <c r="A10" s="10" t="s">
        <v>6</v>
      </c>
      <c r="B10" s="6">
        <v>115</v>
      </c>
      <c r="C10" s="15">
        <f>B10/B11</f>
        <v>0.77702702702702697</v>
      </c>
      <c r="D10" s="6">
        <v>31</v>
      </c>
      <c r="E10" s="15">
        <f>D10/D11</f>
        <v>0.47692307692307695</v>
      </c>
      <c r="F10" s="1">
        <v>0</v>
      </c>
      <c r="G10" s="15" t="e">
        <f>F10/F11</f>
        <v>#DIV/0!</v>
      </c>
      <c r="H10" s="6">
        <f>B10+D10</f>
        <v>146</v>
      </c>
      <c r="I10" s="16">
        <f>H10/H11</f>
        <v>0.68544600938967137</v>
      </c>
    </row>
    <row r="11" spans="1:9" x14ac:dyDescent="0.25">
      <c r="A11" s="11" t="s">
        <v>7</v>
      </c>
      <c r="B11" s="7">
        <f>SUM(B9:B10)</f>
        <v>148</v>
      </c>
      <c r="C11" s="17">
        <f>SUM(C9:C10)</f>
        <v>1</v>
      </c>
      <c r="D11" s="7">
        <f>D9+D10</f>
        <v>65</v>
      </c>
      <c r="E11" s="17">
        <f>SUM(E9:E10)</f>
        <v>1</v>
      </c>
      <c r="F11" s="8">
        <f>SUM(F9:F10)</f>
        <v>0</v>
      </c>
      <c r="G11" s="17" t="e">
        <f>SUM(G9:G10)</f>
        <v>#DIV/0!</v>
      </c>
      <c r="H11" s="7">
        <f>B11+D11</f>
        <v>213</v>
      </c>
      <c r="I11" s="18">
        <f>SUM(I9:I10)</f>
        <v>1</v>
      </c>
    </row>
    <row r="12" spans="1:9" x14ac:dyDescent="0.25">
      <c r="A12" s="28" t="s">
        <v>8</v>
      </c>
      <c r="B12" s="35"/>
      <c r="C12" s="35"/>
      <c r="D12" s="35"/>
      <c r="E12" s="35"/>
      <c r="F12" s="35"/>
      <c r="G12" s="35"/>
      <c r="H12" s="35"/>
      <c r="I12" s="36"/>
    </row>
    <row r="13" spans="1:9" x14ac:dyDescent="0.25">
      <c r="A13" s="9" t="s">
        <v>38</v>
      </c>
      <c r="B13" s="5">
        <v>0</v>
      </c>
      <c r="C13" s="13">
        <f>B13/B22</f>
        <v>0</v>
      </c>
      <c r="D13" s="5">
        <v>0</v>
      </c>
      <c r="E13" s="13">
        <f>D13/D22</f>
        <v>0</v>
      </c>
      <c r="F13" s="5">
        <v>0</v>
      </c>
      <c r="G13" s="13" t="e">
        <f>F13/F22</f>
        <v>#DIV/0!</v>
      </c>
      <c r="H13" s="4">
        <f t="shared" ref="H13:H22" si="0">B13+D13</f>
        <v>0</v>
      </c>
      <c r="I13" s="14">
        <f>H13/H22</f>
        <v>0</v>
      </c>
    </row>
    <row r="14" spans="1:9" x14ac:dyDescent="0.25">
      <c r="A14" s="10" t="s">
        <v>9</v>
      </c>
      <c r="B14" s="1">
        <v>3</v>
      </c>
      <c r="C14" s="15">
        <f>B14/B22</f>
        <v>2.0270270270270271E-2</v>
      </c>
      <c r="D14" s="1">
        <v>4</v>
      </c>
      <c r="E14" s="15">
        <f>D14/D22</f>
        <v>6.1538461538461542E-2</v>
      </c>
      <c r="F14" s="1">
        <v>0</v>
      </c>
      <c r="G14" s="15" t="e">
        <f>F14/F22</f>
        <v>#DIV/0!</v>
      </c>
      <c r="H14" s="6">
        <f t="shared" si="0"/>
        <v>7</v>
      </c>
      <c r="I14" s="16">
        <f>H14/H22</f>
        <v>3.2863849765258218E-2</v>
      </c>
    </row>
    <row r="15" spans="1:9" x14ac:dyDescent="0.25">
      <c r="A15" s="10" t="s">
        <v>39</v>
      </c>
      <c r="B15" s="1">
        <v>30</v>
      </c>
      <c r="C15" s="15">
        <f>B15/B22</f>
        <v>0.20270270270270271</v>
      </c>
      <c r="D15" s="1">
        <v>3</v>
      </c>
      <c r="E15" s="15">
        <f>D15/D22</f>
        <v>4.6153846153846156E-2</v>
      </c>
      <c r="F15" s="1">
        <v>0</v>
      </c>
      <c r="G15" s="15" t="e">
        <f>F15/F22</f>
        <v>#DIV/0!</v>
      </c>
      <c r="H15" s="6">
        <f t="shared" si="0"/>
        <v>33</v>
      </c>
      <c r="I15" s="16">
        <f>H15/H22</f>
        <v>0.15492957746478872</v>
      </c>
    </row>
    <row r="16" spans="1:9" x14ac:dyDescent="0.25">
      <c r="A16" s="10" t="s">
        <v>40</v>
      </c>
      <c r="B16" s="1">
        <v>19</v>
      </c>
      <c r="C16" s="15">
        <f>B16/B22</f>
        <v>0.12837837837837837</v>
      </c>
      <c r="D16" s="1">
        <v>4</v>
      </c>
      <c r="E16" s="15">
        <f>D16/D22</f>
        <v>6.1538461538461542E-2</v>
      </c>
      <c r="F16" s="1">
        <v>0</v>
      </c>
      <c r="G16" s="15" t="e">
        <f>F16/F22</f>
        <v>#DIV/0!</v>
      </c>
      <c r="H16" s="6">
        <f t="shared" si="0"/>
        <v>23</v>
      </c>
      <c r="I16" s="16">
        <f>H16/H22</f>
        <v>0.107981220657277</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92</v>
      </c>
      <c r="C18" s="15">
        <f>B18/B22</f>
        <v>0.6216216216216216</v>
      </c>
      <c r="D18" s="6">
        <v>50</v>
      </c>
      <c r="E18" s="15">
        <f>D18/D22</f>
        <v>0.76923076923076927</v>
      </c>
      <c r="F18" s="1">
        <v>0</v>
      </c>
      <c r="G18" s="15" t="e">
        <f>F18/F22</f>
        <v>#DIV/0!</v>
      </c>
      <c r="H18" s="6">
        <f t="shared" si="0"/>
        <v>142</v>
      </c>
      <c r="I18" s="16">
        <f>H18/H22</f>
        <v>0.66666666666666663</v>
      </c>
    </row>
    <row r="19" spans="1:9" x14ac:dyDescent="0.25">
      <c r="A19" s="10" t="s">
        <v>42</v>
      </c>
      <c r="B19" s="6">
        <v>3</v>
      </c>
      <c r="C19" s="15">
        <f>B19/B22</f>
        <v>2.0270270270270271E-2</v>
      </c>
      <c r="D19" s="6">
        <v>2</v>
      </c>
      <c r="E19" s="15">
        <f>D19/D22</f>
        <v>3.0769230769230771E-2</v>
      </c>
      <c r="F19" s="1">
        <v>0</v>
      </c>
      <c r="G19" s="15" t="e">
        <f>F19/F22</f>
        <v>#DIV/0!</v>
      </c>
      <c r="H19" s="6">
        <f t="shared" si="0"/>
        <v>5</v>
      </c>
      <c r="I19" s="16">
        <f>H19/H22</f>
        <v>2.3474178403755867E-2</v>
      </c>
    </row>
    <row r="20" spans="1:9" x14ac:dyDescent="0.25">
      <c r="A20" s="10" t="s">
        <v>43</v>
      </c>
      <c r="B20" s="1">
        <v>1</v>
      </c>
      <c r="C20" s="15">
        <f>B20/B22</f>
        <v>6.7567567567567571E-3</v>
      </c>
      <c r="D20" s="1">
        <v>0</v>
      </c>
      <c r="E20" s="15">
        <f>D20/D22</f>
        <v>0</v>
      </c>
      <c r="F20" s="1">
        <v>0</v>
      </c>
      <c r="G20" s="15" t="e">
        <f>F20/F22</f>
        <v>#DIV/0!</v>
      </c>
      <c r="H20" s="6">
        <f t="shared" si="0"/>
        <v>1</v>
      </c>
      <c r="I20" s="16">
        <f>H20/H22</f>
        <v>4.6948356807511738E-3</v>
      </c>
    </row>
    <row r="21" spans="1:9" x14ac:dyDescent="0.25">
      <c r="A21" s="21" t="s">
        <v>44</v>
      </c>
      <c r="B21" s="8">
        <v>0</v>
      </c>
      <c r="C21" s="15">
        <f>B21/B22</f>
        <v>0</v>
      </c>
      <c r="D21" s="8">
        <v>2</v>
      </c>
      <c r="E21" s="15">
        <f>D21/D22</f>
        <v>3.0769230769230771E-2</v>
      </c>
      <c r="F21" s="8">
        <v>0</v>
      </c>
      <c r="G21" s="15" t="e">
        <f>F21/F22</f>
        <v>#DIV/0!</v>
      </c>
      <c r="H21" s="7">
        <f t="shared" si="0"/>
        <v>2</v>
      </c>
      <c r="I21" s="18">
        <f>H21/H22</f>
        <v>9.3896713615023476E-3</v>
      </c>
    </row>
    <row r="22" spans="1:9" x14ac:dyDescent="0.25">
      <c r="A22" s="11" t="s">
        <v>7</v>
      </c>
      <c r="B22" s="7">
        <f>SUM(B13:B21)</f>
        <v>148</v>
      </c>
      <c r="C22" s="17">
        <f>SUM(C13:C21)</f>
        <v>1</v>
      </c>
      <c r="D22" s="7">
        <f>SUM(D13:D21)</f>
        <v>65</v>
      </c>
      <c r="E22" s="17">
        <f>SUM(E13:E21)</f>
        <v>1</v>
      </c>
      <c r="F22" s="8">
        <f>SUM(F13:F21)</f>
        <v>0</v>
      </c>
      <c r="G22" s="17" t="e">
        <f>SUM(G13:G20)</f>
        <v>#DIV/0!</v>
      </c>
      <c r="H22" s="7">
        <f t="shared" si="0"/>
        <v>213</v>
      </c>
      <c r="I22" s="18">
        <f>SUM(I13:I21)</f>
        <v>0.99999999999999989</v>
      </c>
    </row>
    <row r="23" spans="1:9" x14ac:dyDescent="0.25">
      <c r="A23" s="28" t="s">
        <v>11</v>
      </c>
      <c r="B23" s="35"/>
      <c r="C23" s="35"/>
      <c r="D23" s="35"/>
      <c r="E23" s="35"/>
      <c r="F23" s="35"/>
      <c r="G23" s="35"/>
      <c r="H23" s="35"/>
      <c r="I23" s="36"/>
    </row>
    <row r="24" spans="1:9" x14ac:dyDescent="0.25">
      <c r="A24" s="39" t="s">
        <v>12</v>
      </c>
      <c r="B24" s="5">
        <v>7</v>
      </c>
      <c r="C24" s="13">
        <f t="shared" ref="C24:C33" si="1">B24/$B$34</f>
        <v>4.72972972972973E-2</v>
      </c>
      <c r="D24" s="5">
        <v>0</v>
      </c>
      <c r="E24" s="13">
        <f>D24/D34</f>
        <v>0</v>
      </c>
      <c r="F24" s="5">
        <v>0</v>
      </c>
      <c r="G24" s="13" t="e">
        <f>F24/F34</f>
        <v>#DIV/0!</v>
      </c>
      <c r="H24" s="1">
        <f t="shared" ref="H24:H34" si="2">B24+D24</f>
        <v>7</v>
      </c>
      <c r="I24" s="14">
        <f>H24/H34</f>
        <v>3.2863849765258218E-2</v>
      </c>
    </row>
    <row r="25" spans="1:9" x14ac:dyDescent="0.25">
      <c r="A25" s="10" t="s">
        <v>13</v>
      </c>
      <c r="B25" s="1">
        <v>65</v>
      </c>
      <c r="C25" s="13">
        <f t="shared" si="1"/>
        <v>0.4391891891891892</v>
      </c>
      <c r="D25" s="1">
        <v>0</v>
      </c>
      <c r="E25" s="15">
        <f>D25/D34</f>
        <v>0</v>
      </c>
      <c r="F25" s="1">
        <v>0</v>
      </c>
      <c r="G25" s="15" t="e">
        <f>F25/F34</f>
        <v>#DIV/0!</v>
      </c>
      <c r="H25" s="1">
        <f t="shared" si="2"/>
        <v>65</v>
      </c>
      <c r="I25" s="16">
        <f>H25/H34</f>
        <v>0.30516431924882631</v>
      </c>
    </row>
    <row r="26" spans="1:9" x14ac:dyDescent="0.25">
      <c r="A26" s="10" t="s">
        <v>14</v>
      </c>
      <c r="B26" s="1">
        <v>43</v>
      </c>
      <c r="C26" s="13">
        <f t="shared" si="1"/>
        <v>0.29054054054054052</v>
      </c>
      <c r="D26" s="1">
        <v>0</v>
      </c>
      <c r="E26" s="15">
        <f>D26/D34</f>
        <v>0</v>
      </c>
      <c r="F26" s="1">
        <v>0</v>
      </c>
      <c r="G26" s="15" t="e">
        <f>F26/F34</f>
        <v>#DIV/0!</v>
      </c>
      <c r="H26" s="5">
        <f t="shared" si="2"/>
        <v>43</v>
      </c>
      <c r="I26" s="16">
        <f>H26/H34</f>
        <v>0.20187793427230047</v>
      </c>
    </row>
    <row r="27" spans="1:9" x14ac:dyDescent="0.25">
      <c r="A27" s="10" t="s">
        <v>15</v>
      </c>
      <c r="B27" s="1">
        <v>10</v>
      </c>
      <c r="C27" s="13">
        <f t="shared" si="1"/>
        <v>6.7567567567567571E-2</v>
      </c>
      <c r="D27" s="1">
        <v>18</v>
      </c>
      <c r="E27" s="15">
        <f>D27/D34</f>
        <v>0.27692307692307694</v>
      </c>
      <c r="F27" s="1">
        <v>0</v>
      </c>
      <c r="G27" s="15" t="e">
        <f>F27/F34</f>
        <v>#DIV/0!</v>
      </c>
      <c r="H27" s="5">
        <f t="shared" si="2"/>
        <v>28</v>
      </c>
      <c r="I27" s="16">
        <f>H27/H34</f>
        <v>0.13145539906103287</v>
      </c>
    </row>
    <row r="28" spans="1:9" x14ac:dyDescent="0.25">
      <c r="A28" s="10" t="s">
        <v>16</v>
      </c>
      <c r="B28" s="1">
        <v>9</v>
      </c>
      <c r="C28" s="13">
        <f t="shared" si="1"/>
        <v>6.0810810810810814E-2</v>
      </c>
      <c r="D28" s="1">
        <v>10</v>
      </c>
      <c r="E28" s="15">
        <f>D28/D34</f>
        <v>0.15384615384615385</v>
      </c>
      <c r="F28" s="1">
        <v>0</v>
      </c>
      <c r="G28" s="15" t="e">
        <f>F28/F34</f>
        <v>#DIV/0!</v>
      </c>
      <c r="H28" s="5">
        <f t="shared" si="2"/>
        <v>19</v>
      </c>
      <c r="I28" s="16">
        <f>H28/H34</f>
        <v>8.9201877934272297E-2</v>
      </c>
    </row>
    <row r="29" spans="1:9" x14ac:dyDescent="0.25">
      <c r="A29" s="10" t="s">
        <v>17</v>
      </c>
      <c r="B29" s="1">
        <v>5</v>
      </c>
      <c r="C29" s="13">
        <f t="shared" si="1"/>
        <v>3.3783783783783786E-2</v>
      </c>
      <c r="D29" s="1">
        <v>8</v>
      </c>
      <c r="E29" s="15">
        <f>D29/D34</f>
        <v>0.12307692307692308</v>
      </c>
      <c r="F29" s="1">
        <v>0</v>
      </c>
      <c r="G29" s="15" t="e">
        <f>F29/F34</f>
        <v>#DIV/0!</v>
      </c>
      <c r="H29" s="5">
        <f t="shared" si="2"/>
        <v>13</v>
      </c>
      <c r="I29" s="16">
        <f>H29/H34</f>
        <v>6.1032863849765258E-2</v>
      </c>
    </row>
    <row r="30" spans="1:9" x14ac:dyDescent="0.25">
      <c r="A30" s="10" t="s">
        <v>18</v>
      </c>
      <c r="B30" s="1">
        <v>3</v>
      </c>
      <c r="C30" s="13">
        <f t="shared" si="1"/>
        <v>2.0270270270270271E-2</v>
      </c>
      <c r="D30" s="1">
        <v>4</v>
      </c>
      <c r="E30" s="15">
        <f>D30/D34</f>
        <v>6.1538461538461542E-2</v>
      </c>
      <c r="F30" s="1">
        <v>0</v>
      </c>
      <c r="G30" s="15" t="e">
        <f>F30/F34</f>
        <v>#DIV/0!</v>
      </c>
      <c r="H30" s="5">
        <f t="shared" si="2"/>
        <v>7</v>
      </c>
      <c r="I30" s="16">
        <f>H30/H34</f>
        <v>3.2863849765258218E-2</v>
      </c>
    </row>
    <row r="31" spans="1:9" x14ac:dyDescent="0.25">
      <c r="A31" s="10" t="s">
        <v>19</v>
      </c>
      <c r="B31" s="1">
        <v>2</v>
      </c>
      <c r="C31" s="13">
        <f t="shared" si="1"/>
        <v>1.3513513513513514E-2</v>
      </c>
      <c r="D31" s="1">
        <v>10</v>
      </c>
      <c r="E31" s="15">
        <f>D31/D34</f>
        <v>0.15384615384615385</v>
      </c>
      <c r="F31" s="1">
        <v>0</v>
      </c>
      <c r="G31" s="15" t="e">
        <f>F31/F34</f>
        <v>#DIV/0!</v>
      </c>
      <c r="H31" s="5">
        <f t="shared" si="2"/>
        <v>12</v>
      </c>
      <c r="I31" s="16">
        <f>H31/H34</f>
        <v>5.6338028169014086E-2</v>
      </c>
    </row>
    <row r="32" spans="1:9" x14ac:dyDescent="0.25">
      <c r="A32" s="10" t="s">
        <v>20</v>
      </c>
      <c r="B32" s="1">
        <v>3</v>
      </c>
      <c r="C32" s="13">
        <f t="shared" si="1"/>
        <v>2.0270270270270271E-2</v>
      </c>
      <c r="D32" s="1">
        <v>10</v>
      </c>
      <c r="E32" s="15">
        <f>D32/D34</f>
        <v>0.15384615384615385</v>
      </c>
      <c r="F32" s="1">
        <v>0</v>
      </c>
      <c r="G32" s="15" t="e">
        <f>F32/F34</f>
        <v>#DIV/0!</v>
      </c>
      <c r="H32" s="5">
        <f t="shared" si="2"/>
        <v>13</v>
      </c>
      <c r="I32" s="16">
        <f>H32/H34</f>
        <v>6.1032863849765258E-2</v>
      </c>
    </row>
    <row r="33" spans="1:10" x14ac:dyDescent="0.25">
      <c r="A33" s="10" t="s">
        <v>21</v>
      </c>
      <c r="B33" s="1">
        <v>1</v>
      </c>
      <c r="C33" s="13">
        <f t="shared" si="1"/>
        <v>6.7567567567567571E-3</v>
      </c>
      <c r="D33" s="1">
        <v>5</v>
      </c>
      <c r="E33" s="15">
        <f>D33/D34</f>
        <v>7.6923076923076927E-2</v>
      </c>
      <c r="F33" s="1">
        <v>0</v>
      </c>
      <c r="G33" s="15" t="e">
        <f>F33/F34</f>
        <v>#DIV/0!</v>
      </c>
      <c r="H33" s="5">
        <f t="shared" si="2"/>
        <v>6</v>
      </c>
      <c r="I33" s="16">
        <f>H33/H34</f>
        <v>2.8169014084507043E-2</v>
      </c>
    </row>
    <row r="34" spans="1:10" x14ac:dyDescent="0.25">
      <c r="A34" s="11" t="s">
        <v>7</v>
      </c>
      <c r="B34" s="7">
        <f t="shared" ref="B34:G34" si="3">SUM(B24:B33)</f>
        <v>148</v>
      </c>
      <c r="C34" s="17">
        <f t="shared" si="3"/>
        <v>1</v>
      </c>
      <c r="D34" s="7">
        <f t="shared" si="3"/>
        <v>65</v>
      </c>
      <c r="E34" s="17">
        <f t="shared" si="3"/>
        <v>1</v>
      </c>
      <c r="F34" s="7">
        <f t="shared" si="3"/>
        <v>0</v>
      </c>
      <c r="G34" s="17" t="e">
        <f t="shared" si="3"/>
        <v>#DIV/0!</v>
      </c>
      <c r="H34" s="4">
        <f t="shared" si="2"/>
        <v>213</v>
      </c>
      <c r="I34" s="18">
        <f>SUM(I24:I33)</f>
        <v>1</v>
      </c>
      <c r="J34" s="3"/>
    </row>
    <row r="35" spans="1:10" x14ac:dyDescent="0.25">
      <c r="A35" s="28" t="s">
        <v>22</v>
      </c>
      <c r="B35" s="29"/>
      <c r="C35" s="29"/>
      <c r="D35" s="29"/>
      <c r="E35" s="29"/>
      <c r="F35" s="30"/>
      <c r="G35" s="29"/>
      <c r="H35" s="29"/>
      <c r="I35" s="31"/>
    </row>
    <row r="36" spans="1:10" x14ac:dyDescent="0.25">
      <c r="A36" s="9" t="s">
        <v>23</v>
      </c>
      <c r="B36" s="94">
        <v>22.62</v>
      </c>
      <c r="C36" s="95"/>
      <c r="D36" s="94">
        <v>37.78</v>
      </c>
      <c r="E36" s="95"/>
      <c r="F36" s="94">
        <v>0</v>
      </c>
      <c r="G36" s="95"/>
      <c r="H36" s="96">
        <v>27.24</v>
      </c>
      <c r="I36" s="97"/>
    </row>
    <row r="37" spans="1:10" x14ac:dyDescent="0.25">
      <c r="A37" s="12" t="s">
        <v>24</v>
      </c>
      <c r="B37" s="98">
        <v>7.9</v>
      </c>
      <c r="C37" s="99"/>
      <c r="D37" s="98">
        <v>14.87</v>
      </c>
      <c r="E37" s="99"/>
      <c r="F37" s="98">
        <v>0</v>
      </c>
      <c r="G37" s="99"/>
      <c r="H37" s="100">
        <v>12.61</v>
      </c>
      <c r="I37" s="101"/>
    </row>
    <row r="38" spans="1:10" x14ac:dyDescent="0.25">
      <c r="A38" s="28" t="s">
        <v>62</v>
      </c>
      <c r="B38" s="29"/>
      <c r="C38" s="29"/>
      <c r="D38" s="29"/>
      <c r="E38" s="29"/>
      <c r="F38" s="30"/>
      <c r="G38" s="29"/>
      <c r="H38" s="29"/>
      <c r="I38" s="31"/>
    </row>
    <row r="39" spans="1:10" x14ac:dyDescent="0.25">
      <c r="A39" s="10" t="s">
        <v>32</v>
      </c>
      <c r="B39" s="6">
        <v>146</v>
      </c>
      <c r="C39" s="15">
        <f>B39/B42</f>
        <v>0.98648648648648651</v>
      </c>
      <c r="D39" s="6">
        <v>61</v>
      </c>
      <c r="E39" s="15">
        <f>D39/D42</f>
        <v>0.93846153846153846</v>
      </c>
      <c r="F39" s="1">
        <v>0</v>
      </c>
      <c r="G39" s="15" t="e">
        <f>F39/F42</f>
        <v>#DIV/0!</v>
      </c>
      <c r="H39" s="4">
        <f>B39+D39</f>
        <v>207</v>
      </c>
      <c r="I39" s="16">
        <f>H39/H42</f>
        <v>0.971830985915493</v>
      </c>
    </row>
    <row r="40" spans="1:10" x14ac:dyDescent="0.25">
      <c r="A40" s="10" t="s">
        <v>33</v>
      </c>
      <c r="B40" s="6">
        <v>1</v>
      </c>
      <c r="C40" s="15">
        <f>B40/B42</f>
        <v>6.7567567567567571E-3</v>
      </c>
      <c r="D40" s="6">
        <v>0</v>
      </c>
      <c r="E40" s="15">
        <f>D40/D42</f>
        <v>0</v>
      </c>
      <c r="F40" s="1">
        <v>0</v>
      </c>
      <c r="G40" s="15" t="e">
        <f>F40/F42</f>
        <v>#DIV/0!</v>
      </c>
      <c r="H40" s="6">
        <f>B40+D40</f>
        <v>1</v>
      </c>
      <c r="I40" s="16">
        <f>H40/H42</f>
        <v>4.6948356807511738E-3</v>
      </c>
    </row>
    <row r="41" spans="1:10" x14ac:dyDescent="0.25">
      <c r="A41" s="10" t="s">
        <v>34</v>
      </c>
      <c r="B41" s="1">
        <v>1</v>
      </c>
      <c r="C41" s="15">
        <f>B41/B42</f>
        <v>6.7567567567567571E-3</v>
      </c>
      <c r="D41" s="1">
        <v>4</v>
      </c>
      <c r="E41" s="15">
        <f>D41/D42</f>
        <v>6.1538461538461542E-2</v>
      </c>
      <c r="F41" s="1">
        <v>0</v>
      </c>
      <c r="G41" s="15" t="e">
        <f>F41/F42</f>
        <v>#DIV/0!</v>
      </c>
      <c r="H41" s="6">
        <f>B41+D41</f>
        <v>5</v>
      </c>
      <c r="I41" s="16">
        <f>H41/H42</f>
        <v>2.3474178403755867E-2</v>
      </c>
    </row>
    <row r="42" spans="1:10" x14ac:dyDescent="0.25">
      <c r="A42" s="11" t="s">
        <v>7</v>
      </c>
      <c r="B42" s="7">
        <f t="shared" ref="B42:I42" si="4">SUM(B39:B41)</f>
        <v>148</v>
      </c>
      <c r="C42" s="17">
        <f t="shared" si="4"/>
        <v>1</v>
      </c>
      <c r="D42" s="7">
        <f t="shared" si="4"/>
        <v>65</v>
      </c>
      <c r="E42" s="17">
        <f t="shared" si="4"/>
        <v>1</v>
      </c>
      <c r="F42" s="8">
        <f t="shared" si="4"/>
        <v>0</v>
      </c>
      <c r="G42" s="17" t="e">
        <f t="shared" si="4"/>
        <v>#DIV/0!</v>
      </c>
      <c r="H42" s="7">
        <f>B42+D42</f>
        <v>213</v>
      </c>
      <c r="I42" s="18">
        <f t="shared" si="4"/>
        <v>1</v>
      </c>
    </row>
    <row r="43" spans="1:10" x14ac:dyDescent="0.25">
      <c r="A43" s="28" t="s">
        <v>46</v>
      </c>
      <c r="B43" s="29"/>
      <c r="C43" s="29"/>
      <c r="D43" s="29"/>
      <c r="E43" s="29"/>
      <c r="F43" s="30"/>
      <c r="G43" s="29"/>
      <c r="H43" s="29"/>
      <c r="I43" s="31"/>
    </row>
    <row r="44" spans="1:10" x14ac:dyDescent="0.25">
      <c r="A44" s="9" t="s">
        <v>25</v>
      </c>
      <c r="B44" s="4">
        <v>110</v>
      </c>
      <c r="C44" s="19">
        <f>B44/B46</f>
        <v>0.7432432432432432</v>
      </c>
      <c r="D44" s="5">
        <v>10</v>
      </c>
      <c r="E44" s="19">
        <f>D44/D46</f>
        <v>0.15384615384615385</v>
      </c>
      <c r="F44" s="5">
        <v>0</v>
      </c>
      <c r="G44" s="19" t="e">
        <f>F44/F46</f>
        <v>#DIV/0!</v>
      </c>
      <c r="H44" s="4">
        <f>B44+D44</f>
        <v>120</v>
      </c>
      <c r="I44" s="14">
        <f>H44/H46</f>
        <v>0.56338028169014087</v>
      </c>
    </row>
    <row r="45" spans="1:10" x14ac:dyDescent="0.25">
      <c r="A45" s="10" t="s">
        <v>26</v>
      </c>
      <c r="B45" s="6">
        <v>38</v>
      </c>
      <c r="C45" s="15">
        <f>B45/B46</f>
        <v>0.25675675675675674</v>
      </c>
      <c r="D45" s="6">
        <v>55</v>
      </c>
      <c r="E45" s="15">
        <f>D45/D46</f>
        <v>0.84615384615384615</v>
      </c>
      <c r="F45" s="1">
        <v>0</v>
      </c>
      <c r="G45" s="15" t="e">
        <f>F45/F46</f>
        <v>#DIV/0!</v>
      </c>
      <c r="H45" s="4">
        <f>B45+D45</f>
        <v>93</v>
      </c>
      <c r="I45" s="16">
        <f>H45/H46</f>
        <v>0.43661971830985913</v>
      </c>
    </row>
    <row r="46" spans="1:10" x14ac:dyDescent="0.25">
      <c r="A46" s="11" t="s">
        <v>7</v>
      </c>
      <c r="B46" s="7">
        <f t="shared" ref="B46:G46" si="5">SUM(B44:B45)</f>
        <v>148</v>
      </c>
      <c r="C46" s="20">
        <f t="shared" si="5"/>
        <v>1</v>
      </c>
      <c r="D46" s="7">
        <f t="shared" si="5"/>
        <v>65</v>
      </c>
      <c r="E46" s="20">
        <f t="shared" si="5"/>
        <v>1</v>
      </c>
      <c r="F46" s="7">
        <f t="shared" si="5"/>
        <v>0</v>
      </c>
      <c r="G46" s="20" t="e">
        <f t="shared" si="5"/>
        <v>#DIV/0!</v>
      </c>
      <c r="H46" s="4">
        <f>B46+D46</f>
        <v>213</v>
      </c>
      <c r="I46" s="38">
        <f>SUM(I44:I45)</f>
        <v>1</v>
      </c>
    </row>
    <row r="47" spans="1:10" ht="12.75" customHeight="1" x14ac:dyDescent="0.25">
      <c r="A47" s="28" t="s">
        <v>45</v>
      </c>
      <c r="B47" s="29"/>
      <c r="C47" s="29"/>
      <c r="D47" s="29"/>
      <c r="E47" s="29"/>
      <c r="F47" s="30"/>
      <c r="G47" s="29"/>
      <c r="H47" s="29"/>
      <c r="I47" s="31"/>
    </row>
    <row r="48" spans="1:10" ht="12.75" customHeight="1" x14ac:dyDescent="0.25">
      <c r="A48" s="9" t="s">
        <v>36</v>
      </c>
      <c r="B48" s="4">
        <v>0</v>
      </c>
      <c r="C48" s="19">
        <f>B48/B50</f>
        <v>0</v>
      </c>
      <c r="D48" s="5">
        <v>0</v>
      </c>
      <c r="E48" s="19">
        <f>D48/D50</f>
        <v>0</v>
      </c>
      <c r="F48" s="5">
        <v>0</v>
      </c>
      <c r="G48" s="19" t="e">
        <f>F48/F50</f>
        <v>#DIV/0!</v>
      </c>
      <c r="H48" s="4">
        <f>B48+D48</f>
        <v>0</v>
      </c>
      <c r="I48" s="14">
        <f>H48/H50</f>
        <v>0</v>
      </c>
    </row>
    <row r="49" spans="1:11" ht="12.75" customHeight="1" x14ac:dyDescent="0.25">
      <c r="A49" s="10" t="s">
        <v>37</v>
      </c>
      <c r="B49" s="6">
        <v>148</v>
      </c>
      <c r="C49" s="15">
        <f>B49/B50</f>
        <v>1</v>
      </c>
      <c r="D49" s="6">
        <v>65</v>
      </c>
      <c r="E49" s="15">
        <f>D49/D50</f>
        <v>1</v>
      </c>
      <c r="F49" s="1">
        <v>0</v>
      </c>
      <c r="G49" s="15" t="e">
        <f>F49/F50</f>
        <v>#DIV/0!</v>
      </c>
      <c r="H49" s="4">
        <f>B49+D49</f>
        <v>213</v>
      </c>
      <c r="I49" s="16">
        <f>H49/H50</f>
        <v>1</v>
      </c>
    </row>
    <row r="50" spans="1:11" x14ac:dyDescent="0.25">
      <c r="A50" s="11" t="s">
        <v>7</v>
      </c>
      <c r="B50" s="7">
        <f t="shared" ref="B50:G50" si="6">SUM(B48:B49)</f>
        <v>148</v>
      </c>
      <c r="C50" s="20">
        <f t="shared" si="6"/>
        <v>1</v>
      </c>
      <c r="D50" s="7">
        <f t="shared" si="6"/>
        <v>65</v>
      </c>
      <c r="E50" s="20">
        <f t="shared" si="6"/>
        <v>1</v>
      </c>
      <c r="F50" s="7">
        <f t="shared" si="6"/>
        <v>0</v>
      </c>
      <c r="G50" s="20" t="e">
        <f t="shared" si="6"/>
        <v>#DIV/0!</v>
      </c>
      <c r="H50" s="4">
        <f>B50+D50</f>
        <v>213</v>
      </c>
      <c r="I50" s="18">
        <f>SUM(I48:I49)</f>
        <v>1</v>
      </c>
    </row>
    <row r="51" spans="1:11" x14ac:dyDescent="0.25">
      <c r="A51" s="32" t="s">
        <v>28</v>
      </c>
      <c r="B51" s="33"/>
      <c r="C51" s="33"/>
      <c r="D51" s="33"/>
      <c r="E51" s="33"/>
      <c r="F51" s="34"/>
      <c r="G51" s="33"/>
      <c r="H51" s="33"/>
      <c r="I51" s="37"/>
    </row>
    <row r="52" spans="1:11" x14ac:dyDescent="0.25">
      <c r="A52" s="46" t="s">
        <v>27</v>
      </c>
      <c r="B52" s="87">
        <v>123.6</v>
      </c>
      <c r="C52" s="88"/>
      <c r="D52" s="89">
        <v>27.2</v>
      </c>
      <c r="E52" s="90"/>
      <c r="F52" s="87">
        <v>0</v>
      </c>
      <c r="G52" s="88"/>
      <c r="H52" s="89">
        <v>150.80000000000001</v>
      </c>
      <c r="I52" s="91"/>
      <c r="K52" s="77"/>
    </row>
    <row r="53" spans="1:11" x14ac:dyDescent="0.25">
      <c r="A53" s="28" t="s">
        <v>47</v>
      </c>
      <c r="B53" s="29"/>
      <c r="C53" s="29"/>
      <c r="D53" s="29"/>
      <c r="E53" s="29"/>
      <c r="F53" s="30"/>
      <c r="G53" s="29"/>
      <c r="H53" s="29"/>
      <c r="I53" s="31"/>
    </row>
    <row r="54" spans="1:11" x14ac:dyDescent="0.25">
      <c r="A54" s="40" t="s">
        <v>48</v>
      </c>
      <c r="B54" s="4">
        <v>124</v>
      </c>
      <c r="C54" s="19">
        <f>B54/B56</f>
        <v>0.83783783783783783</v>
      </c>
      <c r="D54" s="4">
        <v>0</v>
      </c>
      <c r="E54" s="19">
        <f>D54/D56</f>
        <v>0</v>
      </c>
      <c r="F54" s="5">
        <v>0</v>
      </c>
      <c r="G54" s="19" t="e">
        <f>F54/F56</f>
        <v>#DIV/0!</v>
      </c>
      <c r="H54" s="6">
        <f>B54+D54</f>
        <v>124</v>
      </c>
      <c r="I54" s="14">
        <f>H54/H56</f>
        <v>0.5821596244131455</v>
      </c>
    </row>
    <row r="55" spans="1:11" x14ac:dyDescent="0.25">
      <c r="A55" s="41" t="s">
        <v>49</v>
      </c>
      <c r="B55" s="6">
        <v>24</v>
      </c>
      <c r="C55" s="15">
        <f>B55/B56</f>
        <v>0.16216216216216217</v>
      </c>
      <c r="D55" s="6">
        <v>65</v>
      </c>
      <c r="E55" s="15">
        <f>D55/D56</f>
        <v>1</v>
      </c>
      <c r="F55" s="1">
        <v>0</v>
      </c>
      <c r="G55" s="15" t="e">
        <f>F55/F56</f>
        <v>#DIV/0!</v>
      </c>
      <c r="H55" s="4">
        <f>B55+D55</f>
        <v>89</v>
      </c>
      <c r="I55" s="16">
        <f>H55/H56</f>
        <v>0.41784037558685444</v>
      </c>
    </row>
    <row r="56" spans="1:11" ht="13.8" thickBot="1" x14ac:dyDescent="0.3">
      <c r="A56" s="42" t="s">
        <v>7</v>
      </c>
      <c r="B56" s="43">
        <f t="shared" ref="B56:G56" si="7">SUM(B54:B55)</f>
        <v>148</v>
      </c>
      <c r="C56" s="44">
        <f t="shared" si="7"/>
        <v>1</v>
      </c>
      <c r="D56" s="43">
        <f t="shared" si="7"/>
        <v>65</v>
      </c>
      <c r="E56" s="44">
        <f t="shared" si="7"/>
        <v>1</v>
      </c>
      <c r="F56" s="43">
        <f t="shared" si="7"/>
        <v>0</v>
      </c>
      <c r="G56" s="44" t="e">
        <f t="shared" si="7"/>
        <v>#DIV/0!</v>
      </c>
      <c r="H56" s="43">
        <f>B56+D56</f>
        <v>213</v>
      </c>
      <c r="I56" s="45">
        <f>SUM(I54:I55)</f>
        <v>1</v>
      </c>
    </row>
    <row r="57" spans="1:11" ht="13.8" thickTop="1" x14ac:dyDescent="0.25">
      <c r="A57" s="78"/>
      <c r="B57" s="79"/>
      <c r="C57" s="74"/>
      <c r="D57" s="79"/>
      <c r="E57" s="74"/>
      <c r="F57" s="79"/>
      <c r="G57" s="74"/>
      <c r="H57" s="79"/>
      <c r="I57" s="80"/>
    </row>
    <row r="58" spans="1:11" ht="15" customHeight="1" x14ac:dyDescent="0.25">
      <c r="A58" s="81" t="s">
        <v>58</v>
      </c>
      <c r="B58" s="81"/>
      <c r="C58" s="81"/>
      <c r="D58" s="81"/>
      <c r="E58" s="81"/>
      <c r="F58" s="82"/>
      <c r="G58" s="81"/>
      <c r="H58" s="81"/>
      <c r="I58" s="81"/>
    </row>
    <row r="59" spans="1:11" ht="37.950000000000003" customHeight="1" x14ac:dyDescent="0.25">
      <c r="A59" s="92" t="s">
        <v>59</v>
      </c>
      <c r="B59" s="92"/>
      <c r="C59" s="92"/>
      <c r="D59" s="92"/>
      <c r="E59" s="92"/>
      <c r="F59" s="92"/>
      <c r="G59" s="92"/>
      <c r="H59" s="92"/>
      <c r="I59" s="92"/>
    </row>
    <row r="60" spans="1:11" ht="37.950000000000003" customHeight="1" x14ac:dyDescent="0.25">
      <c r="A60" s="85" t="s">
        <v>60</v>
      </c>
      <c r="B60" s="85"/>
      <c r="C60" s="85"/>
      <c r="D60" s="85"/>
      <c r="E60" s="85"/>
      <c r="F60" s="85"/>
      <c r="G60" s="85"/>
      <c r="H60" s="85"/>
      <c r="I60" s="85"/>
    </row>
    <row r="61" spans="1:11" ht="16.2" customHeight="1" x14ac:dyDescent="0.25">
      <c r="A61" s="93" t="s">
        <v>30</v>
      </c>
      <c r="B61" s="93"/>
      <c r="C61" s="93"/>
      <c r="D61" s="93"/>
      <c r="E61" s="93"/>
      <c r="F61" s="93"/>
      <c r="G61" s="93"/>
      <c r="H61" s="93"/>
      <c r="I61" s="93"/>
    </row>
    <row r="62" spans="1:11" x14ac:dyDescent="0.25">
      <c r="G62" s="107"/>
      <c r="H62" s="86"/>
      <c r="I62" s="86"/>
    </row>
    <row r="63" spans="1:11" x14ac:dyDescent="0.25">
      <c r="G63" s="86"/>
      <c r="H63" s="86"/>
      <c r="I63" s="86"/>
    </row>
  </sheetData>
  <mergeCells count="23">
    <mergeCell ref="A2:I2"/>
    <mergeCell ref="A3:I3"/>
    <mergeCell ref="A4:I4"/>
    <mergeCell ref="B6:C6"/>
    <mergeCell ref="D6:E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63"/>
  <sheetViews>
    <sheetView tabSelected="1" zoomScale="96" zoomScaleNormal="96" workbookViewId="0">
      <selection activeCell="A2" sqref="A2:I2"/>
    </sheetView>
  </sheetViews>
  <sheetFormatPr defaultRowHeight="13.2" x14ac:dyDescent="0.25"/>
  <cols>
    <col min="1" max="1" width="36.6640625" customWidth="1"/>
    <col min="2" max="3" width="7.5546875" customWidth="1"/>
    <col min="4" max="4" width="6.6640625" customWidth="1"/>
    <col min="6" max="6" width="6.6640625" style="2" customWidth="1"/>
    <col min="8" max="8" width="7.33203125" customWidth="1"/>
    <col min="9" max="9" width="8" customWidth="1"/>
    <col min="11" max="11" width="34.33203125" hidden="1" customWidth="1"/>
    <col min="12" max="12" width="9" hidden="1" customWidth="1"/>
    <col min="13" max="13" width="10.44140625" hidden="1" customWidth="1"/>
    <col min="14" max="15" width="9" hidden="1" customWidth="1"/>
    <col min="16" max="16" width="9" style="2" hidden="1" customWidth="1"/>
    <col min="17" max="19" width="9" hidden="1" customWidth="1"/>
  </cols>
  <sheetData>
    <row r="2" spans="1:19" ht="15.6" x14ac:dyDescent="0.3">
      <c r="A2" s="102" t="s">
        <v>57</v>
      </c>
      <c r="B2" s="102"/>
      <c r="C2" s="102"/>
      <c r="D2" s="102"/>
      <c r="E2" s="102"/>
      <c r="F2" s="102"/>
      <c r="G2" s="102"/>
      <c r="H2" s="102"/>
      <c r="I2" s="102"/>
      <c r="K2" s="102" t="s">
        <v>29</v>
      </c>
      <c r="L2" s="102"/>
      <c r="M2" s="102"/>
      <c r="N2" s="102"/>
      <c r="O2" s="102"/>
      <c r="P2" s="102"/>
      <c r="Q2" s="102"/>
      <c r="R2" s="102"/>
      <c r="S2" s="102"/>
    </row>
    <row r="3" spans="1:19" ht="15.6" x14ac:dyDescent="0.3">
      <c r="A3" s="102" t="s">
        <v>61</v>
      </c>
      <c r="B3" s="102"/>
      <c r="C3" s="102"/>
      <c r="D3" s="102"/>
      <c r="E3" s="102"/>
      <c r="F3" s="102"/>
      <c r="G3" s="102"/>
      <c r="H3" s="102"/>
      <c r="I3" s="102"/>
      <c r="K3" s="102" t="s">
        <v>55</v>
      </c>
      <c r="L3" s="102"/>
      <c r="M3" s="102"/>
      <c r="N3" s="102"/>
      <c r="O3" s="102"/>
      <c r="P3" s="102"/>
      <c r="Q3" s="102"/>
      <c r="R3" s="102"/>
      <c r="S3" s="102"/>
    </row>
    <row r="4" spans="1:19" ht="15.6" x14ac:dyDescent="0.3">
      <c r="A4" s="102" t="s">
        <v>7</v>
      </c>
      <c r="B4" s="102"/>
      <c r="C4" s="102"/>
      <c r="D4" s="102"/>
      <c r="E4" s="102"/>
      <c r="F4" s="102"/>
      <c r="G4" s="102"/>
      <c r="H4" s="102"/>
      <c r="I4" s="102"/>
    </row>
    <row r="5" spans="1:19" ht="13.8" thickBot="1" x14ac:dyDescent="0.3"/>
    <row r="6" spans="1:19" ht="13.8" thickTop="1" x14ac:dyDescent="0.25">
      <c r="A6" s="22"/>
      <c r="B6" s="103" t="s">
        <v>0</v>
      </c>
      <c r="C6" s="104"/>
      <c r="D6" s="105" t="s">
        <v>35</v>
      </c>
      <c r="E6" s="104"/>
      <c r="F6" s="108" t="s">
        <v>3</v>
      </c>
      <c r="G6" s="109"/>
      <c r="H6" s="103" t="s">
        <v>7</v>
      </c>
      <c r="I6" s="106"/>
      <c r="K6" s="22"/>
      <c r="L6" s="47" t="s">
        <v>0</v>
      </c>
      <c r="M6" s="48"/>
      <c r="N6" s="49" t="s">
        <v>35</v>
      </c>
      <c r="O6" s="48"/>
      <c r="P6" s="47" t="s">
        <v>3</v>
      </c>
      <c r="Q6" s="48"/>
      <c r="R6" s="47" t="s">
        <v>31</v>
      </c>
      <c r="S6" s="50"/>
    </row>
    <row r="7" spans="1:19" x14ac:dyDescent="0.25">
      <c r="A7" s="23"/>
      <c r="B7" s="24" t="s">
        <v>1</v>
      </c>
      <c r="C7" s="25" t="s">
        <v>2</v>
      </c>
      <c r="D7" s="24" t="s">
        <v>1</v>
      </c>
      <c r="E7" s="25" t="s">
        <v>2</v>
      </c>
      <c r="F7" s="26" t="s">
        <v>1</v>
      </c>
      <c r="G7" s="25" t="s">
        <v>2</v>
      </c>
      <c r="H7" s="24" t="s">
        <v>1</v>
      </c>
      <c r="I7" s="27" t="s">
        <v>2</v>
      </c>
      <c r="K7" s="23"/>
      <c r="L7" s="24" t="s">
        <v>1</v>
      </c>
      <c r="M7" s="25" t="s">
        <v>2</v>
      </c>
      <c r="N7" s="24" t="s">
        <v>1</v>
      </c>
      <c r="O7" s="25" t="s">
        <v>2</v>
      </c>
      <c r="P7" s="26" t="s">
        <v>1</v>
      </c>
      <c r="Q7" s="25" t="s">
        <v>2</v>
      </c>
      <c r="R7" s="24" t="s">
        <v>1</v>
      </c>
      <c r="S7" s="27" t="s">
        <v>2</v>
      </c>
    </row>
    <row r="8" spans="1:19" x14ac:dyDescent="0.25">
      <c r="A8" s="28" t="s">
        <v>4</v>
      </c>
      <c r="B8" s="29"/>
      <c r="C8" s="29"/>
      <c r="D8" s="29"/>
      <c r="E8" s="29"/>
      <c r="F8" s="30"/>
      <c r="G8" s="29"/>
      <c r="H8" s="29"/>
      <c r="I8" s="31"/>
      <c r="K8" s="28" t="s">
        <v>4</v>
      </c>
      <c r="L8" s="29"/>
      <c r="M8" s="29"/>
      <c r="N8" s="29"/>
      <c r="O8" s="29"/>
      <c r="P8" s="30"/>
      <c r="Q8" s="29"/>
      <c r="R8" s="29"/>
      <c r="S8" s="31"/>
    </row>
    <row r="9" spans="1:19" x14ac:dyDescent="0.25">
      <c r="A9" s="9" t="s">
        <v>5</v>
      </c>
      <c r="B9" s="4">
        <f>(CBM!B9+EHS!B9+LAS!B9+PAA!B9+VCAA!B9)</f>
        <v>1149</v>
      </c>
      <c r="C9" s="13">
        <f>B9/B11</f>
        <v>0.47090163934426227</v>
      </c>
      <c r="D9" s="4">
        <f>(CBM!D9+EHS!D9+LAS!D9+PAA!D9+VCAA!D9)</f>
        <v>664</v>
      </c>
      <c r="E9" s="13">
        <f>D9/D11</f>
        <v>0.47838616714697407</v>
      </c>
      <c r="F9" s="4">
        <f>(CBM!F9+EHS!F9+LAS!F9+PAA!F9+VCAA!F9)</f>
        <v>29</v>
      </c>
      <c r="G9" s="13">
        <f>F9/F11</f>
        <v>0.57999999999999996</v>
      </c>
      <c r="H9" s="4">
        <f>B9+D9+F9</f>
        <v>1842</v>
      </c>
      <c r="I9" s="14">
        <f>H9/H11</f>
        <v>0.47498710675605982</v>
      </c>
      <c r="K9" s="9">
        <v>0.47498710675605982</v>
      </c>
      <c r="L9" s="4">
        <v>1446</v>
      </c>
      <c r="M9" s="51">
        <f>L9/L11</f>
        <v>0.4850721234485072</v>
      </c>
      <c r="N9" s="4">
        <v>948</v>
      </c>
      <c r="O9" s="51">
        <f>N9/N11</f>
        <v>0.49659507595599789</v>
      </c>
      <c r="P9" s="5">
        <v>15</v>
      </c>
      <c r="Q9" s="51">
        <f>P9/P11</f>
        <v>0.4838709677419355</v>
      </c>
      <c r="R9" s="4">
        <f>L9+N9+P9</f>
        <v>2409</v>
      </c>
      <c r="S9" s="52">
        <f>R9/R11</f>
        <v>0.4895346474293843</v>
      </c>
    </row>
    <row r="10" spans="1:19" x14ac:dyDescent="0.25">
      <c r="A10" s="10" t="s">
        <v>6</v>
      </c>
      <c r="B10" s="4">
        <f>(CBM!B10+EHS!B10+LAS!B10+PAA!B10+VCAA!B10)</f>
        <v>1291</v>
      </c>
      <c r="C10" s="15">
        <f>B10/B11</f>
        <v>0.52909836065573768</v>
      </c>
      <c r="D10" s="4">
        <f>(CBM!D10+EHS!D10+LAS!D10+PAA!D10+VCAA!D10)</f>
        <v>724</v>
      </c>
      <c r="E10" s="15">
        <f>D10/D11</f>
        <v>0.52161383285302598</v>
      </c>
      <c r="F10" s="4">
        <f>(CBM!F10+EHS!F10+LAS!F10+PAA!F10+VCAA!F10)</f>
        <v>21</v>
      </c>
      <c r="G10" s="15">
        <f>F10/F11</f>
        <v>0.42</v>
      </c>
      <c r="H10" s="6">
        <f>B10+D10+F10</f>
        <v>2036</v>
      </c>
      <c r="I10" s="16">
        <f>H10/H11</f>
        <v>0.52501289324394018</v>
      </c>
      <c r="K10" s="10">
        <v>0.52501289324394018</v>
      </c>
      <c r="L10" s="6">
        <v>1535</v>
      </c>
      <c r="M10" s="53">
        <f>L10/L11</f>
        <v>0.51492787655149275</v>
      </c>
      <c r="N10" s="6">
        <v>961</v>
      </c>
      <c r="O10" s="53">
        <f>N10/N11</f>
        <v>0.50340492404400206</v>
      </c>
      <c r="P10" s="1">
        <v>16</v>
      </c>
      <c r="Q10" s="53">
        <f>P10/P11</f>
        <v>0.5161290322580645</v>
      </c>
      <c r="R10" s="6">
        <f>L10+N10+P10</f>
        <v>2512</v>
      </c>
      <c r="S10" s="54">
        <f>R10/R11</f>
        <v>0.51046535257061576</v>
      </c>
    </row>
    <row r="11" spans="1:19" x14ac:dyDescent="0.25">
      <c r="A11" s="11" t="s">
        <v>7</v>
      </c>
      <c r="B11" s="7">
        <f>SUM(B9:B10)</f>
        <v>2440</v>
      </c>
      <c r="C11" s="17">
        <f>SUM(C9:C10)</f>
        <v>1</v>
      </c>
      <c r="D11" s="7">
        <f>D9+D10</f>
        <v>1388</v>
      </c>
      <c r="E11" s="17">
        <f>SUM(E9:E10)</f>
        <v>1</v>
      </c>
      <c r="F11" s="8">
        <f>SUM(F9:F10)</f>
        <v>50</v>
      </c>
      <c r="G11" s="17">
        <f>SUM(G9:G10)</f>
        <v>1</v>
      </c>
      <c r="H11" s="7">
        <f>B11+D11+F11</f>
        <v>3878</v>
      </c>
      <c r="I11" s="18">
        <f>SUM(I9:I10)</f>
        <v>1</v>
      </c>
      <c r="K11" s="11">
        <v>1</v>
      </c>
      <c r="L11" s="7">
        <f>SUM(L9:L10)</f>
        <v>2981</v>
      </c>
      <c r="M11" s="55">
        <f>SUM(M9:M10)</f>
        <v>1</v>
      </c>
      <c r="N11" s="7">
        <f>N9+N10</f>
        <v>1909</v>
      </c>
      <c r="O11" s="55">
        <f>SUM(O9:O10)</f>
        <v>1</v>
      </c>
      <c r="P11" s="8">
        <f>SUM(P9:P10)</f>
        <v>31</v>
      </c>
      <c r="Q11" s="55">
        <f>SUM(Q9:Q10)</f>
        <v>1</v>
      </c>
      <c r="R11" s="7">
        <f>L11+N11+P11</f>
        <v>4921</v>
      </c>
      <c r="S11" s="56">
        <f>SUM(S9:S10)</f>
        <v>1</v>
      </c>
    </row>
    <row r="12" spans="1:19" x14ac:dyDescent="0.25">
      <c r="A12" s="28" t="s">
        <v>8</v>
      </c>
      <c r="B12" s="35"/>
      <c r="C12" s="35"/>
      <c r="D12" s="35"/>
      <c r="E12" s="35"/>
      <c r="F12" s="35"/>
      <c r="G12" s="35"/>
      <c r="H12" s="35"/>
      <c r="I12" s="36"/>
      <c r="K12" s="28"/>
      <c r="L12" s="35"/>
      <c r="M12" s="35"/>
      <c r="N12" s="35"/>
      <c r="O12" s="35"/>
      <c r="P12" s="35"/>
      <c r="Q12" s="35"/>
      <c r="R12" s="35"/>
      <c r="S12" s="36"/>
    </row>
    <row r="13" spans="1:19" x14ac:dyDescent="0.25">
      <c r="A13" s="9" t="s">
        <v>38</v>
      </c>
      <c r="B13" s="4">
        <f>(CBM!B13+EHS!B13+LAS!B13+PAA!B13+VCAA!B13)</f>
        <v>4</v>
      </c>
      <c r="C13" s="13">
        <f>B13/B22</f>
        <v>1.639344262295082E-3</v>
      </c>
      <c r="D13" s="4">
        <f>(CBM!D13+EHS!D13+LAS!D13+PAA!D13+VCAA!D13)</f>
        <v>0</v>
      </c>
      <c r="E13" s="13">
        <f>D13/D22</f>
        <v>0</v>
      </c>
      <c r="F13" s="4">
        <f>(CBM!F13+EHS!F13+LAS!F13+PAA!F13+VCAA!F13)</f>
        <v>0</v>
      </c>
      <c r="G13" s="13">
        <f>F13/F22</f>
        <v>0</v>
      </c>
      <c r="H13" s="4">
        <f t="shared" ref="H13:H21" si="0">B13+D13+F13</f>
        <v>4</v>
      </c>
      <c r="I13" s="14">
        <f>H13/H22</f>
        <v>1.0314595152140279E-3</v>
      </c>
      <c r="K13" s="9">
        <v>1.0314595152140279E-3</v>
      </c>
      <c r="L13" s="5">
        <v>8</v>
      </c>
      <c r="M13" s="51">
        <f>L13/L22</f>
        <v>2.6836632002683663E-3</v>
      </c>
      <c r="N13" s="5">
        <v>5</v>
      </c>
      <c r="O13" s="51">
        <f>N13/N22</f>
        <v>2.6191723415400735E-3</v>
      </c>
      <c r="P13" s="5">
        <v>0</v>
      </c>
      <c r="Q13" s="51">
        <f>P13/P22</f>
        <v>0</v>
      </c>
      <c r="R13" s="4">
        <f t="shared" ref="R13:R21" si="1">L13+N13+P13</f>
        <v>13</v>
      </c>
      <c r="S13" s="52">
        <f>R13/R22</f>
        <v>2.641739483844747E-3</v>
      </c>
    </row>
    <row r="14" spans="1:19" x14ac:dyDescent="0.25">
      <c r="A14" s="10" t="s">
        <v>9</v>
      </c>
      <c r="B14" s="4">
        <f>(CBM!B14+EHS!B14+LAS!B14+PAA!B14+VCAA!B14)</f>
        <v>98</v>
      </c>
      <c r="C14" s="15">
        <f>B14/B22</f>
        <v>4.0163934426229508E-2</v>
      </c>
      <c r="D14" s="4">
        <f>(CBM!D14+EHS!D14+LAS!D14+PAA!D14+VCAA!D14)</f>
        <v>76</v>
      </c>
      <c r="E14" s="15">
        <f>D14/D22</f>
        <v>5.4755043227665709E-2</v>
      </c>
      <c r="F14" s="4">
        <f>(CBM!F14+EHS!F14+LAS!F14+PAA!F14+VCAA!F14)</f>
        <v>1</v>
      </c>
      <c r="G14" s="15">
        <f>F14/F22</f>
        <v>0.02</v>
      </c>
      <c r="H14" s="6">
        <f t="shared" si="0"/>
        <v>175</v>
      </c>
      <c r="I14" s="16">
        <f>H14/H22</f>
        <v>4.5126353790613721E-2</v>
      </c>
      <c r="K14" s="10">
        <v>4.5126353790613721E-2</v>
      </c>
      <c r="L14" s="1">
        <v>83</v>
      </c>
      <c r="M14" s="53">
        <f>L14/L22</f>
        <v>2.78430057027843E-2</v>
      </c>
      <c r="N14" s="1">
        <v>75</v>
      </c>
      <c r="O14" s="53">
        <f>N14/N22</f>
        <v>3.9287585123101099E-2</v>
      </c>
      <c r="P14" s="1">
        <v>0</v>
      </c>
      <c r="Q14" s="53">
        <f>P14/P22</f>
        <v>0</v>
      </c>
      <c r="R14" s="6">
        <f t="shared" si="1"/>
        <v>158</v>
      </c>
      <c r="S14" s="54">
        <f>R14/R22</f>
        <v>3.2107295265190003E-2</v>
      </c>
    </row>
    <row r="15" spans="1:19" x14ac:dyDescent="0.25">
      <c r="A15" s="10" t="s">
        <v>39</v>
      </c>
      <c r="B15" s="4">
        <f>(CBM!B15+EHS!B15+LAS!B15+PAA!B15+VCAA!B15)</f>
        <v>320</v>
      </c>
      <c r="C15" s="15">
        <f>B15/B22</f>
        <v>0.13114754098360656</v>
      </c>
      <c r="D15" s="4">
        <f>(CBM!D15+EHS!D15+LAS!D15+PAA!D15+VCAA!D15)</f>
        <v>136</v>
      </c>
      <c r="E15" s="15">
        <f>D15/D22</f>
        <v>9.7982708933717577E-2</v>
      </c>
      <c r="F15" s="4">
        <f>(CBM!F15+EHS!F15+LAS!F15+PAA!F15+VCAA!F15)</f>
        <v>10</v>
      </c>
      <c r="G15" s="15">
        <f>F15/F22</f>
        <v>0.2</v>
      </c>
      <c r="H15" s="6">
        <f t="shared" si="0"/>
        <v>466</v>
      </c>
      <c r="I15" s="16">
        <f>H15/H22</f>
        <v>0.12016503352243424</v>
      </c>
      <c r="K15" s="10">
        <v>0.12016503352243424</v>
      </c>
      <c r="L15" s="1">
        <v>338</v>
      </c>
      <c r="M15" s="53">
        <f>L15/L22</f>
        <v>0.11338477021133847</v>
      </c>
      <c r="N15" s="1">
        <v>169</v>
      </c>
      <c r="O15" s="53">
        <f>N15/N22</f>
        <v>8.8528025144054473E-2</v>
      </c>
      <c r="P15" s="1">
        <v>5</v>
      </c>
      <c r="Q15" s="53">
        <f>P15/P22</f>
        <v>0.16129032258064516</v>
      </c>
      <c r="R15" s="6">
        <f t="shared" si="1"/>
        <v>512</v>
      </c>
      <c r="S15" s="54">
        <f>R15/R22</f>
        <v>0.10404389351757773</v>
      </c>
    </row>
    <row r="16" spans="1:19" x14ac:dyDescent="0.25">
      <c r="A16" s="10" t="s">
        <v>40</v>
      </c>
      <c r="B16" s="4">
        <f>(CBM!B16+EHS!B16+LAS!B16+PAA!B16+VCAA!B16)</f>
        <v>257</v>
      </c>
      <c r="C16" s="15">
        <f>B16/B22</f>
        <v>0.10532786885245901</v>
      </c>
      <c r="D16" s="4">
        <f>(CBM!D16+EHS!D16+LAS!D16+PAA!D16+VCAA!D16)</f>
        <v>76</v>
      </c>
      <c r="E16" s="15">
        <f>D16/D22</f>
        <v>5.4755043227665709E-2</v>
      </c>
      <c r="F16" s="4">
        <f>(CBM!F16+EHS!F16+LAS!F16+PAA!F16+VCAA!F16)</f>
        <v>4</v>
      </c>
      <c r="G16" s="15">
        <f>F16/F22</f>
        <v>0.08</v>
      </c>
      <c r="H16" s="6">
        <f t="shared" si="0"/>
        <v>337</v>
      </c>
      <c r="I16" s="16">
        <f>H16/H22</f>
        <v>8.6900464156781848E-2</v>
      </c>
      <c r="K16" s="10">
        <v>8.6900464156781848E-2</v>
      </c>
      <c r="L16" s="1">
        <v>131</v>
      </c>
      <c r="M16" s="53">
        <f>L16/L22</f>
        <v>4.3944984904394496E-2</v>
      </c>
      <c r="N16" s="1">
        <v>50</v>
      </c>
      <c r="O16" s="53">
        <f>N16/N22</f>
        <v>2.6191723415400735E-2</v>
      </c>
      <c r="P16" s="1">
        <v>0</v>
      </c>
      <c r="Q16" s="53">
        <f>P16/P22</f>
        <v>0</v>
      </c>
      <c r="R16" s="6">
        <f t="shared" si="1"/>
        <v>181</v>
      </c>
      <c r="S16" s="54">
        <f>R16/R22</f>
        <v>3.6781142044299941E-2</v>
      </c>
    </row>
    <row r="17" spans="1:19" x14ac:dyDescent="0.25">
      <c r="A17" s="10" t="s">
        <v>41</v>
      </c>
      <c r="B17" s="4">
        <f>(CBM!B17+EHS!B17+LAS!B17+PAA!B17+VCAA!B17)</f>
        <v>2</v>
      </c>
      <c r="C17" s="15">
        <f>B17/B22</f>
        <v>8.1967213114754098E-4</v>
      </c>
      <c r="D17" s="4">
        <f>(CBM!D17+EHS!D17+LAS!D17+PAA!D17+VCAA!D17)</f>
        <v>1</v>
      </c>
      <c r="E17" s="15">
        <f>D17/D22</f>
        <v>7.2046109510086451E-4</v>
      </c>
      <c r="F17" s="4">
        <f>(CBM!F17+EHS!F17+LAS!F17+PAA!F17+VCAA!F17)</f>
        <v>0</v>
      </c>
      <c r="G17" s="15">
        <f>F17/F22</f>
        <v>0</v>
      </c>
      <c r="H17" s="6">
        <f t="shared" si="0"/>
        <v>3</v>
      </c>
      <c r="I17" s="16">
        <f>H17/H22</f>
        <v>7.7359463641052091E-4</v>
      </c>
      <c r="K17" s="10">
        <v>7.7359463641052091E-4</v>
      </c>
      <c r="L17" s="1">
        <v>6</v>
      </c>
      <c r="M17" s="53">
        <f>L17/L22</f>
        <v>2.0127474002012745E-3</v>
      </c>
      <c r="N17" s="1">
        <v>2</v>
      </c>
      <c r="O17" s="53">
        <f>N17/N22</f>
        <v>1.0476689366160294E-3</v>
      </c>
      <c r="P17" s="1">
        <v>0</v>
      </c>
      <c r="Q17" s="53">
        <f>P17/P22</f>
        <v>0</v>
      </c>
      <c r="R17" s="6">
        <f t="shared" si="1"/>
        <v>8</v>
      </c>
      <c r="S17" s="54">
        <f>R17/R22</f>
        <v>1.625685836212152E-3</v>
      </c>
    </row>
    <row r="18" spans="1:19" x14ac:dyDescent="0.25">
      <c r="A18" s="10" t="s">
        <v>10</v>
      </c>
      <c r="B18" s="4">
        <f>(CBM!B18+EHS!B18+LAS!B18+PAA!B18+VCAA!B18)</f>
        <v>1573</v>
      </c>
      <c r="C18" s="15">
        <f>B18/B22</f>
        <v>0.64467213114754096</v>
      </c>
      <c r="D18" s="4">
        <f>(CBM!D18+EHS!D18+LAS!D18+PAA!D18+VCAA!D18)</f>
        <v>858</v>
      </c>
      <c r="E18" s="15">
        <f>D18/D22</f>
        <v>0.61815561959654175</v>
      </c>
      <c r="F18" s="4">
        <f>(CBM!F18+EHS!F18+LAS!F18+PAA!F18+VCAA!F18)</f>
        <v>32</v>
      </c>
      <c r="G18" s="15">
        <f>F18/F22</f>
        <v>0.64</v>
      </c>
      <c r="H18" s="6">
        <f t="shared" si="0"/>
        <v>2463</v>
      </c>
      <c r="I18" s="16">
        <f>H18/H22</f>
        <v>0.63512119649303767</v>
      </c>
      <c r="K18" s="10">
        <v>0.63512119649303767</v>
      </c>
      <c r="L18" s="6">
        <v>2178</v>
      </c>
      <c r="M18" s="53">
        <f>L18/L22</f>
        <v>0.73062730627306272</v>
      </c>
      <c r="N18" s="6">
        <v>1334</v>
      </c>
      <c r="O18" s="53">
        <f>N18/N22</f>
        <v>0.6987951807228916</v>
      </c>
      <c r="P18" s="1">
        <v>23</v>
      </c>
      <c r="Q18" s="53">
        <f>P18/P22</f>
        <v>0.74193548387096775</v>
      </c>
      <c r="R18" s="6">
        <f t="shared" si="1"/>
        <v>3535</v>
      </c>
      <c r="S18" s="54">
        <f>R18/R22</f>
        <v>0.71834992887624471</v>
      </c>
    </row>
    <row r="19" spans="1:19" x14ac:dyDescent="0.25">
      <c r="A19" s="10" t="s">
        <v>42</v>
      </c>
      <c r="B19" s="4">
        <f>(CBM!B19+EHS!B19+LAS!B19+PAA!B19+VCAA!B19)</f>
        <v>91</v>
      </c>
      <c r="C19" s="15">
        <f>B19/B22</f>
        <v>3.7295081967213116E-2</v>
      </c>
      <c r="D19" s="4">
        <f>(CBM!D19+EHS!D19+LAS!D19+PAA!D19+VCAA!D19)</f>
        <v>35</v>
      </c>
      <c r="E19" s="15">
        <f>D19/D22</f>
        <v>2.5216138328530261E-2</v>
      </c>
      <c r="F19" s="4">
        <f>(CBM!F19+EHS!F19+LAS!F19+PAA!F19+VCAA!F19)</f>
        <v>0</v>
      </c>
      <c r="G19" s="15">
        <f>F19/F22</f>
        <v>0</v>
      </c>
      <c r="H19" s="6">
        <f t="shared" si="0"/>
        <v>126</v>
      </c>
      <c r="I19" s="16">
        <f>H19/H22</f>
        <v>3.2490974729241874E-2</v>
      </c>
      <c r="K19" s="10">
        <v>3.2490974729241874E-2</v>
      </c>
      <c r="L19" s="6">
        <v>61</v>
      </c>
      <c r="M19" s="53">
        <f>L19/L22</f>
        <v>2.0462931902046292E-2</v>
      </c>
      <c r="N19" s="6">
        <v>20</v>
      </c>
      <c r="O19" s="53">
        <f>N19/N22</f>
        <v>1.0476689366160294E-2</v>
      </c>
      <c r="P19" s="1">
        <v>0</v>
      </c>
      <c r="Q19" s="53">
        <f>P19/P22</f>
        <v>0</v>
      </c>
      <c r="R19" s="6">
        <f t="shared" si="1"/>
        <v>81</v>
      </c>
      <c r="S19" s="54">
        <f>R19/R22</f>
        <v>1.6460069091648041E-2</v>
      </c>
    </row>
    <row r="20" spans="1:19" x14ac:dyDescent="0.25">
      <c r="A20" s="10" t="s">
        <v>43</v>
      </c>
      <c r="B20" s="4">
        <f>(CBM!B20+EHS!B20+LAS!B20+PAA!B20+VCAA!B20)</f>
        <v>59</v>
      </c>
      <c r="C20" s="15">
        <f>B20/B22</f>
        <v>2.418032786885246E-2</v>
      </c>
      <c r="D20" s="4">
        <f>(CBM!D20+EHS!D20+LAS!D20+PAA!D20+VCAA!D20)</f>
        <v>187</v>
      </c>
      <c r="E20" s="15">
        <f>D20/D22</f>
        <v>0.13472622478386168</v>
      </c>
      <c r="F20" s="4">
        <f>(CBM!F20+EHS!F20+LAS!F20+PAA!F20+VCAA!F20)</f>
        <v>3</v>
      </c>
      <c r="G20" s="15">
        <f>F20/F22</f>
        <v>0.06</v>
      </c>
      <c r="H20" s="6">
        <f t="shared" si="0"/>
        <v>249</v>
      </c>
      <c r="I20" s="16">
        <f>H20/H22</f>
        <v>6.4208354822073238E-2</v>
      </c>
      <c r="K20" s="10">
        <v>6.4208354822073238E-2</v>
      </c>
      <c r="L20" s="1">
        <v>43</v>
      </c>
      <c r="M20" s="53">
        <f>L20/L22</f>
        <v>1.4424689701442469E-2</v>
      </c>
      <c r="N20" s="1">
        <v>192</v>
      </c>
      <c r="O20" s="53">
        <f>N20/N22</f>
        <v>0.10057621791513882</v>
      </c>
      <c r="P20" s="1">
        <v>3</v>
      </c>
      <c r="Q20" s="53">
        <f>P20/P22</f>
        <v>9.6774193548387094E-2</v>
      </c>
      <c r="R20" s="6">
        <f t="shared" si="1"/>
        <v>238</v>
      </c>
      <c r="S20" s="54">
        <f>R20/R22</f>
        <v>4.8364153627311522E-2</v>
      </c>
    </row>
    <row r="21" spans="1:19" x14ac:dyDescent="0.25">
      <c r="A21" s="21" t="s">
        <v>44</v>
      </c>
      <c r="B21" s="4">
        <f>(CBM!B21+EHS!B21+LAS!B21+PAA!B21+VCAA!B21)</f>
        <v>36</v>
      </c>
      <c r="C21" s="15">
        <f>B21/B22</f>
        <v>1.4754098360655738E-2</v>
      </c>
      <c r="D21" s="4">
        <f>(CBM!D21+EHS!D21+LAS!D21+PAA!D21+VCAA!D21)</f>
        <v>19</v>
      </c>
      <c r="E21" s="15">
        <f>D21/D22</f>
        <v>1.3688760806916427E-2</v>
      </c>
      <c r="F21" s="4">
        <f>(CBM!F21+EHS!F21+LAS!F21+PAA!F21+VCAA!F21)</f>
        <v>0</v>
      </c>
      <c r="G21" s="15">
        <f>F21/F22</f>
        <v>0</v>
      </c>
      <c r="H21" s="7">
        <f t="shared" si="0"/>
        <v>55</v>
      </c>
      <c r="I21" s="18">
        <f>H21/H22</f>
        <v>1.4182568334192883E-2</v>
      </c>
      <c r="K21" s="21">
        <v>1.4182568334192883E-2</v>
      </c>
      <c r="L21" s="8">
        <v>133</v>
      </c>
      <c r="M21" s="53">
        <f>L21/L22</f>
        <v>4.4615900704461593E-2</v>
      </c>
      <c r="N21" s="8">
        <v>62</v>
      </c>
      <c r="O21" s="53">
        <f>N21/N22</f>
        <v>3.2477737035096911E-2</v>
      </c>
      <c r="P21" s="8">
        <v>0</v>
      </c>
      <c r="Q21" s="53">
        <f>P21/P22</f>
        <v>0</v>
      </c>
      <c r="R21" s="7">
        <f t="shared" si="1"/>
        <v>195</v>
      </c>
      <c r="S21" s="56">
        <f>R21/R22</f>
        <v>3.9626092257671205E-2</v>
      </c>
    </row>
    <row r="22" spans="1:19" x14ac:dyDescent="0.25">
      <c r="A22" s="11" t="s">
        <v>7</v>
      </c>
      <c r="B22" s="7">
        <f>SUM(B13:B21)</f>
        <v>2440</v>
      </c>
      <c r="C22" s="17">
        <f>SUM(C13:C21)</f>
        <v>1</v>
      </c>
      <c r="D22" s="7">
        <f>SUM(D13:D21)</f>
        <v>1388</v>
      </c>
      <c r="E22" s="17">
        <f>SUM(E13:E21)</f>
        <v>1</v>
      </c>
      <c r="F22" s="8">
        <f>SUM(F13:F21)</f>
        <v>50</v>
      </c>
      <c r="G22" s="17">
        <f>SUM(G13:G20)</f>
        <v>1</v>
      </c>
      <c r="H22" s="7">
        <f>SUM(H13:H21)</f>
        <v>3878</v>
      </c>
      <c r="I22" s="18">
        <f>SUM(I13:I21)</f>
        <v>1</v>
      </c>
      <c r="K22" s="11">
        <v>1</v>
      </c>
      <c r="L22" s="7">
        <f>SUM(L13:L21)</f>
        <v>2981</v>
      </c>
      <c r="M22" s="55">
        <f>SUM(M13:M20)</f>
        <v>0.95538409929553847</v>
      </c>
      <c r="N22" s="7">
        <f>SUM(N13:N21)</f>
        <v>1909</v>
      </c>
      <c r="O22" s="55">
        <f>SUM(O13:O21)</f>
        <v>1</v>
      </c>
      <c r="P22" s="8">
        <f>SUM(P13:P21)</f>
        <v>31</v>
      </c>
      <c r="Q22" s="55">
        <f>SUM(Q13:Q20)</f>
        <v>1</v>
      </c>
      <c r="R22" s="7">
        <f>SUM(R13:R21)</f>
        <v>4921</v>
      </c>
      <c r="S22" s="56">
        <f>SUM(S13:S21)</f>
        <v>1</v>
      </c>
    </row>
    <row r="23" spans="1:19" x14ac:dyDescent="0.25">
      <c r="A23" s="28" t="s">
        <v>11</v>
      </c>
      <c r="B23" s="35"/>
      <c r="C23" s="35"/>
      <c r="D23" s="35"/>
      <c r="E23" s="35"/>
      <c r="F23" s="35"/>
      <c r="G23" s="35"/>
      <c r="H23" s="35"/>
      <c r="I23" s="36"/>
      <c r="K23" s="28"/>
      <c r="L23" s="35"/>
      <c r="M23" s="35"/>
      <c r="N23" s="35"/>
      <c r="O23" s="35"/>
      <c r="P23" s="35"/>
      <c r="Q23" s="35"/>
      <c r="R23" s="35"/>
      <c r="S23" s="36"/>
    </row>
    <row r="24" spans="1:19" x14ac:dyDescent="0.25">
      <c r="A24" s="39" t="s">
        <v>12</v>
      </c>
      <c r="B24" s="4">
        <f>(CBM!B24+EHS!B24+LAS!B24+PAA!B24+VCAA!B24)</f>
        <v>11</v>
      </c>
      <c r="C24" s="13">
        <f t="shared" ref="C24:C33" si="2">B24/$B$34</f>
        <v>4.5081967213114757E-3</v>
      </c>
      <c r="D24" s="4">
        <f>(CBM!D24+EHS!D24+LAS!D24+PAA!D24+VCAA!D24)</f>
        <v>0</v>
      </c>
      <c r="E24" s="13">
        <f>D24/D34</f>
        <v>0</v>
      </c>
      <c r="F24" s="4">
        <f>(CBM!F24+EHS!F24+LAS!F24+PAA!F24+VCAA!F24)</f>
        <v>0</v>
      </c>
      <c r="G24" s="13">
        <f>F24/F34</f>
        <v>0</v>
      </c>
      <c r="H24" s="4">
        <f t="shared" ref="H24:H34" si="3">B24+D24+F24</f>
        <v>11</v>
      </c>
      <c r="I24" s="14">
        <f>H24/H34</f>
        <v>2.8365136668385767E-3</v>
      </c>
      <c r="K24" s="39">
        <v>2.8365136668385767E-3</v>
      </c>
      <c r="L24" s="5">
        <v>2</v>
      </c>
      <c r="M24" s="51">
        <f t="shared" ref="M24:M34" si="4">L24/$L$34</f>
        <v>6.7091580006709158E-4</v>
      </c>
      <c r="N24" s="5">
        <v>0</v>
      </c>
      <c r="O24" s="51">
        <f>N24/N34</f>
        <v>0</v>
      </c>
      <c r="P24" s="5">
        <v>0</v>
      </c>
      <c r="Q24" s="51">
        <f>P24/P34</f>
        <v>0</v>
      </c>
      <c r="R24" s="4">
        <f t="shared" ref="R24:R34" si="5">L24+N24+P24</f>
        <v>2</v>
      </c>
      <c r="S24" s="52">
        <f>R24/R34</f>
        <v>4.06421459053038E-4</v>
      </c>
    </row>
    <row r="25" spans="1:19" x14ac:dyDescent="0.25">
      <c r="A25" s="10" t="s">
        <v>13</v>
      </c>
      <c r="B25" s="4">
        <f>(CBM!B25+EHS!B25+LAS!B25+PAA!B25+VCAA!B25)</f>
        <v>422</v>
      </c>
      <c r="C25" s="13">
        <f t="shared" si="2"/>
        <v>0.17295081967213113</v>
      </c>
      <c r="D25" s="4">
        <f>(CBM!D25+EHS!D25+LAS!D25+PAA!D25+VCAA!D25)</f>
        <v>1</v>
      </c>
      <c r="E25" s="15">
        <f>D25/D34</f>
        <v>7.2046109510086451E-4</v>
      </c>
      <c r="F25" s="4">
        <f>(CBM!F25+EHS!F25+LAS!F25+PAA!F25+VCAA!F25)</f>
        <v>0</v>
      </c>
      <c r="G25" s="15">
        <f>F25/F34</f>
        <v>0</v>
      </c>
      <c r="H25" s="6">
        <f t="shared" si="3"/>
        <v>423</v>
      </c>
      <c r="I25" s="16">
        <f>H25/H34</f>
        <v>0.10907684373388345</v>
      </c>
      <c r="K25" s="10">
        <v>0.10907684373388345</v>
      </c>
      <c r="L25" s="1">
        <v>370</v>
      </c>
      <c r="M25" s="51">
        <f t="shared" si="4"/>
        <v>0.12411942301241194</v>
      </c>
      <c r="N25" s="1">
        <v>0</v>
      </c>
      <c r="O25" s="53">
        <f>N25/N34</f>
        <v>0</v>
      </c>
      <c r="P25" s="1">
        <v>0</v>
      </c>
      <c r="Q25" s="53">
        <f>P25/P34</f>
        <v>0</v>
      </c>
      <c r="R25" s="6">
        <f t="shared" si="5"/>
        <v>370</v>
      </c>
      <c r="S25" s="54">
        <f>R25/R34</f>
        <v>7.5187969924812026E-2</v>
      </c>
    </row>
    <row r="26" spans="1:19" x14ac:dyDescent="0.25">
      <c r="A26" s="10" t="s">
        <v>14</v>
      </c>
      <c r="B26" s="4">
        <f>(CBM!B26+EHS!B26+LAS!B26+PAA!B26+VCAA!B26)</f>
        <v>656</v>
      </c>
      <c r="C26" s="13">
        <f t="shared" si="2"/>
        <v>0.26885245901639343</v>
      </c>
      <c r="D26" s="4">
        <f>(CBM!D26+EHS!D26+LAS!D26+PAA!D26+VCAA!D26)</f>
        <v>14</v>
      </c>
      <c r="E26" s="15">
        <f>D26/D34</f>
        <v>1.0086455331412104E-2</v>
      </c>
      <c r="F26" s="4">
        <f>(CBM!F26+EHS!F26+LAS!F26+PAA!F26+VCAA!F26)</f>
        <v>0</v>
      </c>
      <c r="G26" s="15">
        <f>F26/F34</f>
        <v>0</v>
      </c>
      <c r="H26" s="4">
        <f t="shared" si="3"/>
        <v>670</v>
      </c>
      <c r="I26" s="16">
        <f>H26/H34</f>
        <v>0.17276946879834967</v>
      </c>
      <c r="K26" s="10">
        <v>0.17276946879834967</v>
      </c>
      <c r="L26" s="1">
        <v>646</v>
      </c>
      <c r="M26" s="51">
        <f t="shared" si="4"/>
        <v>0.21670580342167059</v>
      </c>
      <c r="N26" s="1">
        <v>23</v>
      </c>
      <c r="O26" s="53">
        <f>N26/N34</f>
        <v>1.2048192771084338E-2</v>
      </c>
      <c r="P26" s="1">
        <v>0</v>
      </c>
      <c r="Q26" s="53">
        <f>P26/P34</f>
        <v>0</v>
      </c>
      <c r="R26" s="4">
        <f t="shared" si="5"/>
        <v>669</v>
      </c>
      <c r="S26" s="54">
        <f>R26/R34</f>
        <v>0.13594797805324121</v>
      </c>
    </row>
    <row r="27" spans="1:19" x14ac:dyDescent="0.25">
      <c r="A27" s="10" t="s">
        <v>15</v>
      </c>
      <c r="B27" s="4">
        <f>(CBM!B27+EHS!B27+LAS!B27+PAA!B27+VCAA!B27)</f>
        <v>480</v>
      </c>
      <c r="C27" s="13">
        <f t="shared" si="2"/>
        <v>0.19672131147540983</v>
      </c>
      <c r="D27" s="4">
        <f>(CBM!D27+EHS!D27+LAS!D27+PAA!D27+VCAA!D27)</f>
        <v>303</v>
      </c>
      <c r="E27" s="15">
        <f>D27/D34</f>
        <v>0.21829971181556196</v>
      </c>
      <c r="F27" s="4">
        <f>(CBM!F27+EHS!F27+LAS!F27+PAA!F27+VCAA!F27)</f>
        <v>0</v>
      </c>
      <c r="G27" s="15">
        <f>F27/F34</f>
        <v>0</v>
      </c>
      <c r="H27" s="4">
        <f t="shared" si="3"/>
        <v>783</v>
      </c>
      <c r="I27" s="16">
        <f>H27/H34</f>
        <v>0.20190820010314595</v>
      </c>
      <c r="K27" s="10">
        <v>0.20190820010314595</v>
      </c>
      <c r="L27" s="1">
        <v>642</v>
      </c>
      <c r="M27" s="51">
        <f t="shared" si="4"/>
        <v>0.21536397182153641</v>
      </c>
      <c r="N27" s="1">
        <v>412</v>
      </c>
      <c r="O27" s="53">
        <f>N27/N34</f>
        <v>0.21581980094290204</v>
      </c>
      <c r="P27" s="1">
        <v>0</v>
      </c>
      <c r="Q27" s="53">
        <f>P27/P34</f>
        <v>0</v>
      </c>
      <c r="R27" s="4">
        <f t="shared" si="5"/>
        <v>1054</v>
      </c>
      <c r="S27" s="54">
        <f>R27/R34</f>
        <v>0.21418410892095102</v>
      </c>
    </row>
    <row r="28" spans="1:19" x14ac:dyDescent="0.25">
      <c r="A28" s="10" t="s">
        <v>16</v>
      </c>
      <c r="B28" s="4">
        <f>(CBM!B28+EHS!B28+LAS!B28+PAA!B28+VCAA!B28)</f>
        <v>327</v>
      </c>
      <c r="C28" s="13">
        <f t="shared" si="2"/>
        <v>0.13401639344262295</v>
      </c>
      <c r="D28" s="4">
        <f>(CBM!D28+EHS!D28+LAS!D28+PAA!D28+VCAA!D28)</f>
        <v>338</v>
      </c>
      <c r="E28" s="15">
        <f>D28/D34</f>
        <v>0.24351585014409222</v>
      </c>
      <c r="F28" s="4">
        <f>(CBM!F28+EHS!F28+LAS!F28+PAA!F28+VCAA!F28)</f>
        <v>2</v>
      </c>
      <c r="G28" s="15">
        <f>F28/F34</f>
        <v>0.04</v>
      </c>
      <c r="H28" s="4">
        <f t="shared" si="3"/>
        <v>667</v>
      </c>
      <c r="I28" s="16">
        <f>H28/H34</f>
        <v>0.17199587416193915</v>
      </c>
      <c r="K28" s="10">
        <v>0.17199587416193915</v>
      </c>
      <c r="L28" s="1">
        <v>481</v>
      </c>
      <c r="M28" s="51">
        <f t="shared" si="4"/>
        <v>0.16135524991613553</v>
      </c>
      <c r="N28" s="1">
        <v>481</v>
      </c>
      <c r="O28" s="53">
        <f>N28/N34</f>
        <v>0.25196437925615506</v>
      </c>
      <c r="P28" s="1">
        <v>3</v>
      </c>
      <c r="Q28" s="53">
        <f>P28/P34</f>
        <v>9.6774193548387094E-2</v>
      </c>
      <c r="R28" s="4">
        <f t="shared" si="5"/>
        <v>965</v>
      </c>
      <c r="S28" s="54">
        <f>R28/R34</f>
        <v>0.19609835399309083</v>
      </c>
    </row>
    <row r="29" spans="1:19" x14ac:dyDescent="0.25">
      <c r="A29" s="10" t="s">
        <v>17</v>
      </c>
      <c r="B29" s="4">
        <f>(CBM!B29+EHS!B29+LAS!B29+PAA!B29+VCAA!B29)</f>
        <v>220</v>
      </c>
      <c r="C29" s="13">
        <f t="shared" si="2"/>
        <v>9.0163934426229511E-2</v>
      </c>
      <c r="D29" s="4">
        <f>(CBM!D29+EHS!D29+LAS!D29+PAA!D29+VCAA!D29)</f>
        <v>210</v>
      </c>
      <c r="E29" s="15">
        <f>D29/D34</f>
        <v>0.15129682997118155</v>
      </c>
      <c r="F29" s="4">
        <f>(CBM!F29+EHS!F29+LAS!F29+PAA!F29+VCAA!F29)</f>
        <v>10</v>
      </c>
      <c r="G29" s="15">
        <f>F29/F34</f>
        <v>0.2</v>
      </c>
      <c r="H29" s="4">
        <f t="shared" si="3"/>
        <v>440</v>
      </c>
      <c r="I29" s="16">
        <f>H29/H34</f>
        <v>0.11346054667354306</v>
      </c>
      <c r="K29" s="10">
        <v>0.11346054667354306</v>
      </c>
      <c r="L29" s="1">
        <v>300</v>
      </c>
      <c r="M29" s="51">
        <f t="shared" si="4"/>
        <v>0.10063737001006373</v>
      </c>
      <c r="N29" s="1">
        <v>345</v>
      </c>
      <c r="O29" s="53">
        <f>N29/N34</f>
        <v>0.18072289156626506</v>
      </c>
      <c r="P29" s="1">
        <v>7</v>
      </c>
      <c r="Q29" s="53">
        <f>P29/P34</f>
        <v>0.22580645161290322</v>
      </c>
      <c r="R29" s="4">
        <f t="shared" si="5"/>
        <v>652</v>
      </c>
      <c r="S29" s="54">
        <f>R29/R34</f>
        <v>0.1324933956512904</v>
      </c>
    </row>
    <row r="30" spans="1:19" x14ac:dyDescent="0.25">
      <c r="A30" s="10" t="s">
        <v>18</v>
      </c>
      <c r="B30" s="4">
        <f>(CBM!B30+EHS!B30+LAS!B30+PAA!B30+VCAA!B30)</f>
        <v>129</v>
      </c>
      <c r="C30" s="13">
        <f t="shared" si="2"/>
        <v>5.2868852459016395E-2</v>
      </c>
      <c r="D30" s="4">
        <f>(CBM!D30+EHS!D30+LAS!D30+PAA!D30+VCAA!D30)</f>
        <v>191</v>
      </c>
      <c r="E30" s="15">
        <f>D30/D34</f>
        <v>0.13760806916426513</v>
      </c>
      <c r="F30" s="4">
        <f>(CBM!F30+EHS!F30+LAS!F30+PAA!F30+VCAA!F30)</f>
        <v>5</v>
      </c>
      <c r="G30" s="15">
        <f>F30/F34</f>
        <v>0.1</v>
      </c>
      <c r="H30" s="4">
        <f t="shared" si="3"/>
        <v>325</v>
      </c>
      <c r="I30" s="16">
        <f>H30/H34</f>
        <v>8.3806085611139766E-2</v>
      </c>
      <c r="K30" s="10">
        <v>8.3806085611139766E-2</v>
      </c>
      <c r="L30" s="1">
        <v>185</v>
      </c>
      <c r="M30" s="51">
        <f t="shared" si="4"/>
        <v>6.205971150620597E-2</v>
      </c>
      <c r="N30" s="1">
        <v>220</v>
      </c>
      <c r="O30" s="53">
        <f>N30/N34</f>
        <v>0.11524358302776323</v>
      </c>
      <c r="P30" s="1">
        <v>5</v>
      </c>
      <c r="Q30" s="53">
        <f>P30/P34</f>
        <v>0.16129032258064516</v>
      </c>
      <c r="R30" s="4">
        <f t="shared" si="5"/>
        <v>410</v>
      </c>
      <c r="S30" s="54">
        <f>R30/R34</f>
        <v>8.3316399105872796E-2</v>
      </c>
    </row>
    <row r="31" spans="1:19" x14ac:dyDescent="0.25">
      <c r="A31" s="10" t="s">
        <v>19</v>
      </c>
      <c r="B31" s="4">
        <f>(CBM!B31+EHS!B31+LAS!B31+PAA!B31+VCAA!B31)</f>
        <v>132</v>
      </c>
      <c r="C31" s="13">
        <f t="shared" si="2"/>
        <v>5.4098360655737705E-2</v>
      </c>
      <c r="D31" s="4">
        <f>(CBM!D31+EHS!D31+LAS!D31+PAA!D31+VCAA!D31)</f>
        <v>205</v>
      </c>
      <c r="E31" s="15">
        <f>D31/D34</f>
        <v>0.14769452449567724</v>
      </c>
      <c r="F31" s="4">
        <f>(CBM!F31+EHS!F31+LAS!F31+PAA!F31+VCAA!F31)</f>
        <v>15</v>
      </c>
      <c r="G31" s="15">
        <f>F31/F34</f>
        <v>0.3</v>
      </c>
      <c r="H31" s="4">
        <f t="shared" si="3"/>
        <v>352</v>
      </c>
      <c r="I31" s="16">
        <f>H31/H34</f>
        <v>9.0768437338834454E-2</v>
      </c>
      <c r="K31" s="10">
        <v>9.0768437338834454E-2</v>
      </c>
      <c r="L31" s="1">
        <v>247</v>
      </c>
      <c r="M31" s="51">
        <f t="shared" si="4"/>
        <v>8.2858101308285817E-2</v>
      </c>
      <c r="N31" s="1">
        <v>274</v>
      </c>
      <c r="O31" s="53">
        <f>N31/N34</f>
        <v>0.14353064431639601</v>
      </c>
      <c r="P31" s="1">
        <v>11</v>
      </c>
      <c r="Q31" s="53">
        <f>P31/P34</f>
        <v>0.35483870967741937</v>
      </c>
      <c r="R31" s="4">
        <f t="shared" si="5"/>
        <v>532</v>
      </c>
      <c r="S31" s="54">
        <f>R31/R34</f>
        <v>0.10810810810810811</v>
      </c>
    </row>
    <row r="32" spans="1:19" x14ac:dyDescent="0.25">
      <c r="A32" s="10" t="s">
        <v>20</v>
      </c>
      <c r="B32" s="4">
        <f>(CBM!B32+EHS!B32+LAS!B32+PAA!B32+VCAA!B32)</f>
        <v>59</v>
      </c>
      <c r="C32" s="13">
        <f t="shared" si="2"/>
        <v>2.418032786885246E-2</v>
      </c>
      <c r="D32" s="4">
        <f>(CBM!D32+EHS!D32+LAS!D32+PAA!D32+VCAA!D32)</f>
        <v>113</v>
      </c>
      <c r="E32" s="15">
        <f>D32/D34</f>
        <v>8.1412103746397693E-2</v>
      </c>
      <c r="F32" s="4">
        <f>(CBM!F32+EHS!F32+LAS!F32+PAA!F32+VCAA!F32)</f>
        <v>16</v>
      </c>
      <c r="G32" s="15">
        <f>F32/F34</f>
        <v>0.32</v>
      </c>
      <c r="H32" s="4">
        <f t="shared" si="3"/>
        <v>188</v>
      </c>
      <c r="I32" s="16">
        <f>H32/H34</f>
        <v>4.8478597215059309E-2</v>
      </c>
      <c r="K32" s="10">
        <v>4.8478597215059309E-2</v>
      </c>
      <c r="L32" s="1">
        <v>104</v>
      </c>
      <c r="M32" s="51">
        <f t="shared" si="4"/>
        <v>3.488762160348876E-2</v>
      </c>
      <c r="N32" s="1">
        <v>145</v>
      </c>
      <c r="O32" s="53">
        <f>N32/N34</f>
        <v>7.595599790466212E-2</v>
      </c>
      <c r="P32" s="1">
        <v>5</v>
      </c>
      <c r="Q32" s="53">
        <f>P32/P34</f>
        <v>0.16129032258064516</v>
      </c>
      <c r="R32" s="4">
        <f t="shared" si="5"/>
        <v>254</v>
      </c>
      <c r="S32" s="54">
        <f>R32/R34</f>
        <v>5.1615525299735829E-2</v>
      </c>
    </row>
    <row r="33" spans="1:19" x14ac:dyDescent="0.25">
      <c r="A33" s="10" t="s">
        <v>21</v>
      </c>
      <c r="B33" s="4">
        <f>(CBM!B33+EHS!B33+LAS!B33+PAA!B33+VCAA!B33)</f>
        <v>4</v>
      </c>
      <c r="C33" s="13">
        <f t="shared" si="2"/>
        <v>1.639344262295082E-3</v>
      </c>
      <c r="D33" s="4">
        <f>(CBM!D33+EHS!D33+LAS!D33+PAA!D33+VCAA!D33)</f>
        <v>13</v>
      </c>
      <c r="E33" s="15">
        <f>D33/D34</f>
        <v>9.3659942363112387E-3</v>
      </c>
      <c r="F33" s="4">
        <f>(CBM!F33+EHS!F33+LAS!F33+PAA!F33+VCAA!F33)</f>
        <v>2</v>
      </c>
      <c r="G33" s="15">
        <f>F33/F34</f>
        <v>0.04</v>
      </c>
      <c r="H33" s="4">
        <f t="shared" si="3"/>
        <v>19</v>
      </c>
      <c r="I33" s="16">
        <f>H33/H34</f>
        <v>4.899432697266632E-3</v>
      </c>
      <c r="K33" s="10">
        <v>4.899432697266632E-3</v>
      </c>
      <c r="L33" s="1">
        <v>4</v>
      </c>
      <c r="M33" s="51">
        <f t="shared" si="4"/>
        <v>1.3418316001341832E-3</v>
      </c>
      <c r="N33" s="1">
        <v>9</v>
      </c>
      <c r="O33" s="53">
        <f>N33/N34</f>
        <v>4.7145102147721323E-3</v>
      </c>
      <c r="P33" s="1">
        <v>0</v>
      </c>
      <c r="Q33" s="53">
        <f>P33/P34</f>
        <v>0</v>
      </c>
      <c r="R33" s="4">
        <f t="shared" si="5"/>
        <v>13</v>
      </c>
      <c r="S33" s="54">
        <f>R33/R34</f>
        <v>2.641739483844747E-3</v>
      </c>
    </row>
    <row r="34" spans="1:19" x14ac:dyDescent="0.25">
      <c r="A34" s="11" t="s">
        <v>7</v>
      </c>
      <c r="B34" s="7">
        <f t="shared" ref="B34:G34" si="6">SUM(B24:B33)</f>
        <v>2440</v>
      </c>
      <c r="C34" s="17">
        <f t="shared" si="6"/>
        <v>1</v>
      </c>
      <c r="D34" s="7">
        <f t="shared" si="6"/>
        <v>1388</v>
      </c>
      <c r="E34" s="17">
        <f t="shared" si="6"/>
        <v>1</v>
      </c>
      <c r="F34" s="7">
        <f t="shared" si="6"/>
        <v>50</v>
      </c>
      <c r="G34" s="17">
        <f t="shared" si="6"/>
        <v>1</v>
      </c>
      <c r="H34" s="4">
        <f t="shared" si="3"/>
        <v>3878</v>
      </c>
      <c r="I34" s="18">
        <f>SUM(I24:I33)</f>
        <v>1</v>
      </c>
      <c r="J34" s="3"/>
      <c r="K34" s="11">
        <v>1</v>
      </c>
      <c r="L34" s="7">
        <f t="shared" ref="L34:Q34" si="7">SUM(L24:L33)</f>
        <v>2981</v>
      </c>
      <c r="M34" s="51">
        <f t="shared" si="4"/>
        <v>1</v>
      </c>
      <c r="N34" s="7">
        <f t="shared" si="7"/>
        <v>1909</v>
      </c>
      <c r="O34" s="57">
        <f t="shared" si="7"/>
        <v>1.0000000000000002</v>
      </c>
      <c r="P34" s="7">
        <f t="shared" si="7"/>
        <v>31</v>
      </c>
      <c r="Q34" s="55">
        <f t="shared" si="7"/>
        <v>1</v>
      </c>
      <c r="R34" s="4">
        <f t="shared" si="5"/>
        <v>4921</v>
      </c>
      <c r="S34" s="56">
        <f>SUM(S24:S33)</f>
        <v>0.99999999999999989</v>
      </c>
    </row>
    <row r="35" spans="1:19" x14ac:dyDescent="0.25">
      <c r="A35" s="28" t="s">
        <v>22</v>
      </c>
      <c r="B35" s="29"/>
      <c r="C35" s="29"/>
      <c r="D35" s="29"/>
      <c r="E35" s="29"/>
      <c r="F35" s="30"/>
      <c r="G35" s="29"/>
      <c r="H35" s="29"/>
      <c r="I35" s="31"/>
      <c r="K35" s="28"/>
      <c r="L35" s="29"/>
      <c r="M35" s="29"/>
      <c r="N35" s="29"/>
      <c r="O35" s="29"/>
      <c r="P35" s="30"/>
      <c r="Q35" s="29"/>
      <c r="R35" s="29"/>
      <c r="S35" s="31"/>
    </row>
    <row r="36" spans="1:19" x14ac:dyDescent="0.25">
      <c r="A36" s="9" t="s">
        <v>23</v>
      </c>
      <c r="B36" s="117">
        <v>26</v>
      </c>
      <c r="C36" s="118"/>
      <c r="D36" s="117">
        <v>33.64</v>
      </c>
      <c r="E36" s="118"/>
      <c r="F36" s="117">
        <v>45.33</v>
      </c>
      <c r="G36" s="118"/>
      <c r="H36" s="117">
        <v>28.98</v>
      </c>
      <c r="I36" s="119"/>
      <c r="K36" s="9"/>
      <c r="L36" s="117">
        <v>27.59</v>
      </c>
      <c r="M36" s="118"/>
      <c r="N36" s="117">
        <v>33.31</v>
      </c>
      <c r="O36" s="118"/>
      <c r="P36" s="117">
        <v>39.74</v>
      </c>
      <c r="Q36" s="118"/>
      <c r="R36" s="117">
        <v>29.88</v>
      </c>
      <c r="S36" s="119"/>
    </row>
    <row r="37" spans="1:19" x14ac:dyDescent="0.25">
      <c r="A37" s="12" t="s">
        <v>24</v>
      </c>
      <c r="B37" s="110">
        <v>8.39</v>
      </c>
      <c r="C37" s="111"/>
      <c r="D37" s="110">
        <v>10.119999999999999</v>
      </c>
      <c r="E37" s="111"/>
      <c r="F37" s="110">
        <v>10.75</v>
      </c>
      <c r="G37" s="111"/>
      <c r="H37" s="110">
        <v>9.9600000000000009</v>
      </c>
      <c r="I37" s="112"/>
      <c r="K37" s="12"/>
      <c r="L37" s="110">
        <v>9.1300000000000008</v>
      </c>
      <c r="M37" s="111"/>
      <c r="N37" s="110">
        <v>9.81</v>
      </c>
      <c r="O37" s="111"/>
      <c r="P37" s="110">
        <v>8.09</v>
      </c>
      <c r="Q37" s="111"/>
      <c r="R37" s="110">
        <v>9.83</v>
      </c>
      <c r="S37" s="112"/>
    </row>
    <row r="38" spans="1:19" x14ac:dyDescent="0.25">
      <c r="A38" s="28" t="s">
        <v>62</v>
      </c>
      <c r="B38" s="29"/>
      <c r="C38" s="29"/>
      <c r="D38" s="29"/>
      <c r="E38" s="29"/>
      <c r="F38" s="30"/>
      <c r="G38" s="29"/>
      <c r="H38" s="29"/>
      <c r="I38" s="31"/>
      <c r="K38" s="28"/>
      <c r="L38" s="29"/>
      <c r="M38" s="29"/>
      <c r="N38" s="29"/>
      <c r="O38" s="29"/>
      <c r="P38" s="30"/>
      <c r="Q38" s="29"/>
      <c r="R38" s="29"/>
      <c r="S38" s="31"/>
    </row>
    <row r="39" spans="1:19" x14ac:dyDescent="0.25">
      <c r="A39" s="10" t="s">
        <v>32</v>
      </c>
      <c r="B39" s="4">
        <f>(CBM!B39+EHS!B39+LAS!B39+PAA!B39+VCAA!B39)</f>
        <v>2110</v>
      </c>
      <c r="C39" s="15">
        <f>B39/B42</f>
        <v>0.86475409836065575</v>
      </c>
      <c r="D39" s="4">
        <f>(CBM!D39+EHS!D39+LAS!D39+PAA!D39+VCAA!D39)</f>
        <v>868</v>
      </c>
      <c r="E39" s="15">
        <f>D39/D42</f>
        <v>0.62536023054755041</v>
      </c>
      <c r="F39" s="4">
        <f>(CBM!F39+EHS!F39+LAS!F39+PAA!F39+VCAA!F39)</f>
        <v>42</v>
      </c>
      <c r="G39" s="15">
        <f>F39/F42</f>
        <v>0.84</v>
      </c>
      <c r="H39" s="6">
        <f>B39+D39+F39</f>
        <v>3020</v>
      </c>
      <c r="I39" s="16">
        <f>H39/H42</f>
        <v>0.77875193398659104</v>
      </c>
      <c r="K39" s="10">
        <v>0.77875193398659104</v>
      </c>
      <c r="L39" s="6">
        <v>2634</v>
      </c>
      <c r="M39" s="53">
        <f>L39/L42</f>
        <v>0.88359610868835958</v>
      </c>
      <c r="N39" s="6">
        <v>1396</v>
      </c>
      <c r="O39" s="53">
        <f>N39/N42</f>
        <v>0.73127291775798853</v>
      </c>
      <c r="P39" s="1">
        <v>28</v>
      </c>
      <c r="Q39" s="53">
        <f>P39/P42</f>
        <v>0.90322580645161288</v>
      </c>
      <c r="R39" s="6">
        <f>L39+N39+P39</f>
        <v>4058</v>
      </c>
      <c r="S39" s="54">
        <f>R39/R42</f>
        <v>0.82462914041861413</v>
      </c>
    </row>
    <row r="40" spans="1:19" x14ac:dyDescent="0.25">
      <c r="A40" s="10" t="s">
        <v>33</v>
      </c>
      <c r="B40" s="4">
        <f>(CBM!B40+EHS!B40+LAS!B40+PAA!B40+VCAA!B40)</f>
        <v>59</v>
      </c>
      <c r="C40" s="15">
        <f>B40/B42</f>
        <v>2.418032786885246E-2</v>
      </c>
      <c r="D40" s="4">
        <f>(CBM!D40+EHS!D40+LAS!D40+PAA!D40+VCAA!D40)</f>
        <v>187</v>
      </c>
      <c r="E40" s="15">
        <f>D40/D42</f>
        <v>0.13472622478386168</v>
      </c>
      <c r="F40" s="4">
        <f>(CBM!F40+EHS!F40+LAS!F40+PAA!F40+VCAA!F40)</f>
        <v>3</v>
      </c>
      <c r="G40" s="15">
        <f>F40/F42</f>
        <v>0.06</v>
      </c>
      <c r="H40" s="6">
        <f>B40+D40+F40</f>
        <v>249</v>
      </c>
      <c r="I40" s="16">
        <f>H40/H42</f>
        <v>6.4208354822073238E-2</v>
      </c>
      <c r="K40" s="10">
        <v>6.4208354822073238E-2</v>
      </c>
      <c r="L40" s="6">
        <v>41</v>
      </c>
      <c r="M40" s="53">
        <f>L40/L42</f>
        <v>1.3753773901375378E-2</v>
      </c>
      <c r="N40" s="6">
        <v>182</v>
      </c>
      <c r="O40" s="53">
        <f>N40/N42</f>
        <v>9.5337873232058667E-2</v>
      </c>
      <c r="P40" s="1">
        <v>3</v>
      </c>
      <c r="Q40" s="53">
        <f>P40/P42</f>
        <v>9.6774193548387094E-2</v>
      </c>
      <c r="R40" s="6">
        <f>L40+N40+P40</f>
        <v>226</v>
      </c>
      <c r="S40" s="54">
        <f>R40/R42</f>
        <v>4.5925624872993294E-2</v>
      </c>
    </row>
    <row r="41" spans="1:19" x14ac:dyDescent="0.25">
      <c r="A41" s="10" t="s">
        <v>34</v>
      </c>
      <c r="B41" s="4">
        <f>(CBM!B41+EHS!B41+LAS!B41+PAA!B41+VCAA!B41)</f>
        <v>271</v>
      </c>
      <c r="C41" s="15">
        <f>B41/B42</f>
        <v>0.11106557377049181</v>
      </c>
      <c r="D41" s="4">
        <f>(CBM!D41+EHS!D41+LAS!D41+PAA!D41+VCAA!D41)</f>
        <v>333</v>
      </c>
      <c r="E41" s="15">
        <f>D41/D42</f>
        <v>0.23991354466858789</v>
      </c>
      <c r="F41" s="4">
        <f>(CBM!F41+EHS!F41+LAS!F41+PAA!F41+VCAA!F41)</f>
        <v>5</v>
      </c>
      <c r="G41" s="15">
        <f>F41/F42</f>
        <v>0.1</v>
      </c>
      <c r="H41" s="6">
        <f>B41+D41+F41</f>
        <v>609</v>
      </c>
      <c r="I41" s="16">
        <f>H41/H42</f>
        <v>0.15703971119133575</v>
      </c>
      <c r="K41" s="10">
        <v>0.15703971119133575</v>
      </c>
      <c r="L41" s="1">
        <v>306</v>
      </c>
      <c r="M41" s="53">
        <f>L41/L42</f>
        <v>0.10265011741026502</v>
      </c>
      <c r="N41" s="1">
        <v>331</v>
      </c>
      <c r="O41" s="53">
        <f>N41/N42</f>
        <v>0.17338920900995286</v>
      </c>
      <c r="P41" s="1">
        <v>0</v>
      </c>
      <c r="Q41" s="53">
        <f>P41/P42</f>
        <v>0</v>
      </c>
      <c r="R41" s="6">
        <f>L41+N41+P41</f>
        <v>637</v>
      </c>
      <c r="S41" s="54">
        <f>R41/R42</f>
        <v>0.12944523470839261</v>
      </c>
    </row>
    <row r="42" spans="1:19" x14ac:dyDescent="0.25">
      <c r="A42" s="11" t="s">
        <v>7</v>
      </c>
      <c r="B42" s="7">
        <f t="shared" ref="B42:I42" si="8">SUM(B39:B41)</f>
        <v>2440</v>
      </c>
      <c r="C42" s="17">
        <f t="shared" si="8"/>
        <v>1</v>
      </c>
      <c r="D42" s="7">
        <f t="shared" si="8"/>
        <v>1388</v>
      </c>
      <c r="E42" s="17">
        <f t="shared" si="8"/>
        <v>1</v>
      </c>
      <c r="F42" s="8">
        <f t="shared" si="8"/>
        <v>50</v>
      </c>
      <c r="G42" s="17">
        <f t="shared" si="8"/>
        <v>0.99999999999999989</v>
      </c>
      <c r="H42" s="7">
        <f t="shared" si="8"/>
        <v>3878</v>
      </c>
      <c r="I42" s="18">
        <f t="shared" si="8"/>
        <v>1</v>
      </c>
      <c r="K42" s="11">
        <v>1</v>
      </c>
      <c r="L42" s="7">
        <f t="shared" ref="L42:S42" si="9">SUM(L39:L41)</f>
        <v>2981</v>
      </c>
      <c r="M42" s="55">
        <f t="shared" si="9"/>
        <v>0.99999999999999989</v>
      </c>
      <c r="N42" s="7">
        <f t="shared" si="9"/>
        <v>1909</v>
      </c>
      <c r="O42" s="55">
        <f t="shared" si="9"/>
        <v>1</v>
      </c>
      <c r="P42" s="8">
        <f t="shared" si="9"/>
        <v>31</v>
      </c>
      <c r="Q42" s="55">
        <f t="shared" si="9"/>
        <v>1</v>
      </c>
      <c r="R42" s="7">
        <f t="shared" si="9"/>
        <v>4921</v>
      </c>
      <c r="S42" s="56">
        <f t="shared" si="9"/>
        <v>1</v>
      </c>
    </row>
    <row r="43" spans="1:19" x14ac:dyDescent="0.25">
      <c r="A43" s="28" t="s">
        <v>46</v>
      </c>
      <c r="B43" s="29"/>
      <c r="C43" s="29"/>
      <c r="D43" s="29"/>
      <c r="E43" s="29"/>
      <c r="F43" s="30"/>
      <c r="G43" s="29"/>
      <c r="H43" s="29"/>
      <c r="I43" s="31"/>
      <c r="K43" s="28"/>
      <c r="L43" s="29"/>
      <c r="M43" s="29"/>
      <c r="N43" s="29"/>
      <c r="O43" s="29"/>
      <c r="P43" s="30"/>
      <c r="Q43" s="29"/>
      <c r="R43" s="29"/>
      <c r="S43" s="31"/>
    </row>
    <row r="44" spans="1:19" x14ac:dyDescent="0.25">
      <c r="A44" s="9" t="s">
        <v>25</v>
      </c>
      <c r="B44" s="4">
        <f>(CBM!B44+EHS!B44+LAS!B44+PAA!B44+VCAA!B44)</f>
        <v>1670</v>
      </c>
      <c r="C44" s="19">
        <f>B44/B46</f>
        <v>0.68442622950819676</v>
      </c>
      <c r="D44" s="4">
        <f>(CBM!D44+EHS!D44+LAS!D44+PAA!D44+VCAA!D44)</f>
        <v>435</v>
      </c>
      <c r="E44" s="19">
        <f>D44/D46</f>
        <v>0.31340057636887608</v>
      </c>
      <c r="F44" s="4">
        <f>(CBM!F44+EHS!F44+LAS!F44+PAA!F44+VCAA!F44)</f>
        <v>3</v>
      </c>
      <c r="G44" s="19">
        <f>F44/F46</f>
        <v>0.06</v>
      </c>
      <c r="H44" s="4">
        <f>B44+D44+F44</f>
        <v>2108</v>
      </c>
      <c r="I44" s="14">
        <f>H44/H46</f>
        <v>0.54357916451779265</v>
      </c>
      <c r="K44" s="9">
        <v>0.54357916451779265</v>
      </c>
      <c r="L44" s="4">
        <v>1893</v>
      </c>
      <c r="M44" s="58">
        <f>L44/L46</f>
        <v>0.63502180476350223</v>
      </c>
      <c r="N44" s="5">
        <v>440</v>
      </c>
      <c r="O44" s="58">
        <f>N44/N46</f>
        <v>0.23048716605552647</v>
      </c>
      <c r="P44" s="5">
        <v>2</v>
      </c>
      <c r="Q44" s="58">
        <f>P44/P46</f>
        <v>6.4516129032258063E-2</v>
      </c>
      <c r="R44" s="4">
        <f>L44+N44+P44</f>
        <v>2335</v>
      </c>
      <c r="S44" s="52">
        <f>R44/R46</f>
        <v>0.47449705344442189</v>
      </c>
    </row>
    <row r="45" spans="1:19" x14ac:dyDescent="0.25">
      <c r="A45" s="10" t="s">
        <v>26</v>
      </c>
      <c r="B45" s="4">
        <f>(CBM!B45+EHS!B45+LAS!B45+PAA!B45+VCAA!B45)</f>
        <v>770</v>
      </c>
      <c r="C45" s="15">
        <f>B45/B46</f>
        <v>0.3155737704918033</v>
      </c>
      <c r="D45" s="4">
        <f>(CBM!D45+EHS!D45+LAS!D45+PAA!D45+VCAA!D45)</f>
        <v>953</v>
      </c>
      <c r="E45" s="15">
        <f>D45/D46</f>
        <v>0.68659942363112392</v>
      </c>
      <c r="F45" s="4">
        <f>(CBM!F45+EHS!F45+LAS!F45+PAA!F45+VCAA!F45)</f>
        <v>47</v>
      </c>
      <c r="G45" s="15">
        <f>F45/F46</f>
        <v>0.94</v>
      </c>
      <c r="H45" s="4">
        <f>B45+D45+F45</f>
        <v>1770</v>
      </c>
      <c r="I45" s="16">
        <f>H45/H46</f>
        <v>0.4564208354822073</v>
      </c>
      <c r="K45" s="10">
        <v>0.4564208354822073</v>
      </c>
      <c r="L45" s="6">
        <v>1088</v>
      </c>
      <c r="M45" s="53">
        <f>L45/L46</f>
        <v>0.36497819523649783</v>
      </c>
      <c r="N45" s="6">
        <v>1469</v>
      </c>
      <c r="O45" s="53">
        <f>N45/N46</f>
        <v>0.76951283394447356</v>
      </c>
      <c r="P45" s="1">
        <v>29</v>
      </c>
      <c r="Q45" s="53">
        <f>P45/P46</f>
        <v>0.93548387096774188</v>
      </c>
      <c r="R45" s="4">
        <f>L45+N45+P45</f>
        <v>2586</v>
      </c>
      <c r="S45" s="54">
        <f>R45/R46</f>
        <v>0.52550294655557817</v>
      </c>
    </row>
    <row r="46" spans="1:19" x14ac:dyDescent="0.25">
      <c r="A46" s="11" t="s">
        <v>7</v>
      </c>
      <c r="B46" s="7">
        <f t="shared" ref="B46:G46" si="10">SUM(B44:B45)</f>
        <v>2440</v>
      </c>
      <c r="C46" s="20">
        <f t="shared" si="10"/>
        <v>1</v>
      </c>
      <c r="D46" s="7">
        <f t="shared" si="10"/>
        <v>1388</v>
      </c>
      <c r="E46" s="20">
        <f t="shared" si="10"/>
        <v>1</v>
      </c>
      <c r="F46" s="7">
        <f t="shared" si="10"/>
        <v>50</v>
      </c>
      <c r="G46" s="20">
        <f t="shared" si="10"/>
        <v>1</v>
      </c>
      <c r="H46" s="4">
        <f>B46+D46+F46</f>
        <v>3878</v>
      </c>
      <c r="I46" s="38">
        <f>SUM(I44:I45)</f>
        <v>1</v>
      </c>
      <c r="K46" s="11">
        <v>1</v>
      </c>
      <c r="L46" s="7">
        <f t="shared" ref="L46:Q46" si="11">SUM(L44:L45)</f>
        <v>2981</v>
      </c>
      <c r="M46" s="59">
        <f t="shared" si="11"/>
        <v>1</v>
      </c>
      <c r="N46" s="7">
        <f t="shared" si="11"/>
        <v>1909</v>
      </c>
      <c r="O46" s="59">
        <f t="shared" si="11"/>
        <v>1</v>
      </c>
      <c r="P46" s="7">
        <f t="shared" si="11"/>
        <v>31</v>
      </c>
      <c r="Q46" s="59">
        <f t="shared" si="11"/>
        <v>1</v>
      </c>
      <c r="R46" s="4">
        <f>L46+N46+P46</f>
        <v>4921</v>
      </c>
      <c r="S46" s="60">
        <f>SUM(S44:S45)</f>
        <v>1</v>
      </c>
    </row>
    <row r="47" spans="1:19" ht="12.75" customHeight="1" x14ac:dyDescent="0.25">
      <c r="A47" s="28" t="s">
        <v>45</v>
      </c>
      <c r="B47" s="29"/>
      <c r="C47" s="29"/>
      <c r="D47" s="29"/>
      <c r="E47" s="29"/>
      <c r="F47" s="30"/>
      <c r="G47" s="29"/>
      <c r="H47" s="29"/>
      <c r="I47" s="31"/>
      <c r="K47" s="28"/>
      <c r="L47" s="29"/>
      <c r="M47" s="29"/>
      <c r="N47" s="29"/>
      <c r="O47" s="29"/>
      <c r="P47" s="30"/>
      <c r="Q47" s="29"/>
      <c r="R47" s="29"/>
      <c r="S47" s="31"/>
    </row>
    <row r="48" spans="1:19" ht="12.75" customHeight="1" x14ac:dyDescent="0.25">
      <c r="A48" s="9" t="s">
        <v>36</v>
      </c>
      <c r="B48" s="4">
        <f>(CBM!B48+EHS!B48+LAS!B48+PAA!B48+VCAA!B48)</f>
        <v>722</v>
      </c>
      <c r="C48" s="19">
        <f>B48/B50</f>
        <v>0.29590163934426228</v>
      </c>
      <c r="D48" s="4">
        <f>(CBM!D48+EHS!D48+LAS!D48+PAA!D48+VCAA!D48)</f>
        <v>732</v>
      </c>
      <c r="E48" s="19">
        <f>D48/D50</f>
        <v>0.52737752161383289</v>
      </c>
      <c r="F48" s="4">
        <f>(CBM!F48+EHS!F48+LAS!F48+PAA!F48+VCAA!F48)</f>
        <v>0</v>
      </c>
      <c r="G48" s="19">
        <f>F48/F50</f>
        <v>0</v>
      </c>
      <c r="H48" s="4">
        <f>B48+D48+F48</f>
        <v>1454</v>
      </c>
      <c r="I48" s="14">
        <f>H48/H50</f>
        <v>0.37493553378029915</v>
      </c>
      <c r="K48" s="9">
        <v>0.37493553378029915</v>
      </c>
      <c r="L48" s="4">
        <v>691</v>
      </c>
      <c r="M48" s="58">
        <f>L48/L50</f>
        <v>0.23180140892318013</v>
      </c>
      <c r="N48" s="5">
        <v>733</v>
      </c>
      <c r="O48" s="58">
        <f>N48/N50</f>
        <v>0.38397066526977475</v>
      </c>
      <c r="P48" s="5">
        <v>0</v>
      </c>
      <c r="Q48" s="58">
        <f>P48/P50</f>
        <v>0</v>
      </c>
      <c r="R48" s="4">
        <f>L48+N48+P48</f>
        <v>1424</v>
      </c>
      <c r="S48" s="52">
        <f>R48/R50</f>
        <v>0.28937207884576305</v>
      </c>
    </row>
    <row r="49" spans="1:19" ht="12.75" customHeight="1" x14ac:dyDescent="0.25">
      <c r="A49" s="10" t="s">
        <v>37</v>
      </c>
      <c r="B49" s="4">
        <f>(CBM!B49+EHS!B49+LAS!B49+PAA!B49+VCAA!B49)</f>
        <v>1718</v>
      </c>
      <c r="C49" s="15">
        <f>B49/B50</f>
        <v>0.70409836065573772</v>
      </c>
      <c r="D49" s="4">
        <f>(CBM!D49+EHS!D49+LAS!D49+PAA!D49+VCAA!D49)</f>
        <v>656</v>
      </c>
      <c r="E49" s="15">
        <f>D49/D50</f>
        <v>0.47262247838616717</v>
      </c>
      <c r="F49" s="4">
        <f>(CBM!F49+EHS!F49+LAS!F49+PAA!F49+VCAA!F49)</f>
        <v>50</v>
      </c>
      <c r="G49" s="15">
        <f>F49/F50</f>
        <v>1</v>
      </c>
      <c r="H49" s="4">
        <f>B49+D49+F49</f>
        <v>2424</v>
      </c>
      <c r="I49" s="16">
        <f>H49/H50</f>
        <v>0.62506446621970091</v>
      </c>
      <c r="K49" s="10">
        <v>0.62506446621970091</v>
      </c>
      <c r="L49" s="6">
        <v>2290</v>
      </c>
      <c r="M49" s="53">
        <f>L49/L50</f>
        <v>0.76819859107681987</v>
      </c>
      <c r="N49" s="6">
        <v>1176</v>
      </c>
      <c r="O49" s="53">
        <f>N49/N50</f>
        <v>0.61602933473022525</v>
      </c>
      <c r="P49" s="1">
        <v>31</v>
      </c>
      <c r="Q49" s="53">
        <f>P49/P50</f>
        <v>1</v>
      </c>
      <c r="R49" s="4">
        <f>L49+N49+P49</f>
        <v>3497</v>
      </c>
      <c r="S49" s="54">
        <f>R49/R50</f>
        <v>0.7106279211542369</v>
      </c>
    </row>
    <row r="50" spans="1:19" x14ac:dyDescent="0.25">
      <c r="A50" s="11" t="s">
        <v>7</v>
      </c>
      <c r="B50" s="7">
        <f t="shared" ref="B50:G50" si="12">SUM(B48:B49)</f>
        <v>2440</v>
      </c>
      <c r="C50" s="20">
        <f t="shared" si="12"/>
        <v>1</v>
      </c>
      <c r="D50" s="7">
        <f t="shared" si="12"/>
        <v>1388</v>
      </c>
      <c r="E50" s="20">
        <f t="shared" si="12"/>
        <v>1</v>
      </c>
      <c r="F50" s="7">
        <f t="shared" si="12"/>
        <v>50</v>
      </c>
      <c r="G50" s="20">
        <f t="shared" si="12"/>
        <v>1</v>
      </c>
      <c r="H50" s="4">
        <f>B50+D50+F50</f>
        <v>3878</v>
      </c>
      <c r="I50" s="18">
        <f>SUM(I48:I49)</f>
        <v>1</v>
      </c>
      <c r="K50" s="11">
        <v>1</v>
      </c>
      <c r="L50" s="7">
        <f t="shared" ref="L50:Q50" si="13">SUM(L48:L49)</f>
        <v>2981</v>
      </c>
      <c r="M50" s="59">
        <f t="shared" si="13"/>
        <v>1</v>
      </c>
      <c r="N50" s="7">
        <f t="shared" si="13"/>
        <v>1909</v>
      </c>
      <c r="O50" s="59">
        <f t="shared" si="13"/>
        <v>1</v>
      </c>
      <c r="P50" s="7">
        <f t="shared" si="13"/>
        <v>31</v>
      </c>
      <c r="Q50" s="59">
        <f t="shared" si="13"/>
        <v>1</v>
      </c>
      <c r="R50" s="4">
        <f>L50+N50+P50</f>
        <v>4921</v>
      </c>
      <c r="S50" s="56">
        <f>SUM(S48:S49)</f>
        <v>1</v>
      </c>
    </row>
    <row r="51" spans="1:19" x14ac:dyDescent="0.25">
      <c r="A51" s="32" t="s">
        <v>28</v>
      </c>
      <c r="B51" s="33"/>
      <c r="C51" s="33"/>
      <c r="D51" s="33"/>
      <c r="E51" s="33"/>
      <c r="F51" s="34"/>
      <c r="G51" s="33"/>
      <c r="H51" s="33"/>
      <c r="I51" s="37"/>
      <c r="K51" s="28"/>
      <c r="L51" s="33"/>
      <c r="M51" s="33"/>
      <c r="N51" s="33"/>
      <c r="O51" s="33"/>
      <c r="P51" s="34"/>
      <c r="Q51" s="33"/>
      <c r="R51" s="33"/>
      <c r="S51" s="37"/>
    </row>
    <row r="52" spans="1:19" x14ac:dyDescent="0.25">
      <c r="A52" s="46" t="s">
        <v>27</v>
      </c>
      <c r="B52" s="113">
        <v>1975.6</v>
      </c>
      <c r="C52" s="114"/>
      <c r="D52" s="115">
        <v>851.3</v>
      </c>
      <c r="E52" s="115"/>
      <c r="F52" s="115">
        <v>20.5</v>
      </c>
      <c r="G52" s="115"/>
      <c r="H52" s="114">
        <v>2847.4</v>
      </c>
      <c r="I52" s="116"/>
      <c r="K52" s="61"/>
      <c r="L52" s="120">
        <v>2281.3000000000002</v>
      </c>
      <c r="M52" s="122"/>
      <c r="N52" s="120">
        <v>1093.5</v>
      </c>
      <c r="O52" s="122"/>
      <c r="P52" s="120">
        <v>13.6</v>
      </c>
      <c r="Q52" s="122"/>
      <c r="R52" s="120">
        <v>3388.4</v>
      </c>
      <c r="S52" s="121"/>
    </row>
    <row r="53" spans="1:19" x14ac:dyDescent="0.25">
      <c r="A53" s="28" t="s">
        <v>47</v>
      </c>
      <c r="B53" s="29"/>
      <c r="C53" s="29"/>
      <c r="D53" s="29"/>
      <c r="E53" s="29"/>
      <c r="F53" s="30"/>
      <c r="G53" s="29"/>
      <c r="H53" s="29"/>
      <c r="I53" s="31"/>
      <c r="K53" s="28"/>
      <c r="L53" s="29"/>
      <c r="M53" s="29"/>
      <c r="N53" s="29"/>
      <c r="O53" s="29"/>
      <c r="P53" s="30"/>
      <c r="Q53" s="29"/>
      <c r="R53" s="29"/>
      <c r="S53" s="31"/>
    </row>
    <row r="54" spans="1:19" x14ac:dyDescent="0.25">
      <c r="A54" s="40" t="s">
        <v>48</v>
      </c>
      <c r="B54" s="4">
        <f>(CBM!B54+EHS!B54+LAS!B54+PAA!B54+VCAA!B54)</f>
        <v>2372</v>
      </c>
      <c r="C54" s="19">
        <f>B54/B56</f>
        <v>0.97213114754098362</v>
      </c>
      <c r="D54" s="4">
        <f>(CBM!D54+EHS!D54+LAS!D54+PAA!D54+VCAA!D54)</f>
        <v>1286</v>
      </c>
      <c r="E54" s="19">
        <f>D54/D56</f>
        <v>0.92651296829971186</v>
      </c>
      <c r="F54" s="4">
        <f>(CBM!F54+EHS!F54+LAS!F54+PAA!F54+VCAA!F54)</f>
        <v>50</v>
      </c>
      <c r="G54" s="19">
        <f>F54/F56</f>
        <v>1</v>
      </c>
      <c r="H54" s="4">
        <f>B54+D54+F54</f>
        <v>3708</v>
      </c>
      <c r="I54" s="14">
        <f>H54/H56</f>
        <v>0.95616297060340383</v>
      </c>
      <c r="K54" s="40">
        <v>0.95616297060340383</v>
      </c>
      <c r="L54" s="4">
        <v>2886</v>
      </c>
      <c r="M54" s="58">
        <f>L54/L56</f>
        <v>0.9681314994968131</v>
      </c>
      <c r="N54" s="4">
        <v>1743</v>
      </c>
      <c r="O54" s="58">
        <f>N54/N56</f>
        <v>0.91304347826086951</v>
      </c>
      <c r="P54" s="5">
        <v>31</v>
      </c>
      <c r="Q54" s="58">
        <f>P54/P56</f>
        <v>1</v>
      </c>
      <c r="R54" s="4">
        <f>L54+N54+P54</f>
        <v>4660</v>
      </c>
      <c r="S54" s="52">
        <f>R54/R56</f>
        <v>0.94696199959357852</v>
      </c>
    </row>
    <row r="55" spans="1:19" x14ac:dyDescent="0.25">
      <c r="A55" s="41" t="s">
        <v>49</v>
      </c>
      <c r="B55" s="4">
        <f>(CBM!B55+EHS!B55+LAS!B55+PAA!B55+VCAA!B55)</f>
        <v>68</v>
      </c>
      <c r="C55" s="15">
        <f>B55/B56</f>
        <v>2.7868852459016394E-2</v>
      </c>
      <c r="D55" s="4">
        <f>(CBM!D55+EHS!D55+LAS!D55+PAA!D55+VCAA!D55)</f>
        <v>102</v>
      </c>
      <c r="E55" s="15">
        <f>D55/D56</f>
        <v>7.3487031700288183E-2</v>
      </c>
      <c r="F55" s="4">
        <f>(CBM!F55+EHS!F55+LAS!F55+PAA!F55+VCAA!F55)</f>
        <v>0</v>
      </c>
      <c r="G55" s="15">
        <f>F55/F56</f>
        <v>0</v>
      </c>
      <c r="H55" s="4">
        <f>B55+D55+F55</f>
        <v>170</v>
      </c>
      <c r="I55" s="16">
        <f>H55/H56</f>
        <v>4.3837029396596186E-2</v>
      </c>
      <c r="K55" s="41">
        <v>4.3837029396596186E-2</v>
      </c>
      <c r="L55" s="6">
        <v>95</v>
      </c>
      <c r="M55" s="53">
        <f>L55/L56</f>
        <v>3.1868500503186847E-2</v>
      </c>
      <c r="N55" s="6">
        <v>166</v>
      </c>
      <c r="O55" s="53">
        <f>N55/N56</f>
        <v>8.6956521739130432E-2</v>
      </c>
      <c r="P55" s="1">
        <v>0</v>
      </c>
      <c r="Q55" s="53">
        <f>P55/P56</f>
        <v>0</v>
      </c>
      <c r="R55" s="4">
        <f>L55+N55+P55</f>
        <v>261</v>
      </c>
      <c r="S55" s="54">
        <f>R55/R56</f>
        <v>5.3038000406421461E-2</v>
      </c>
    </row>
    <row r="56" spans="1:19" ht="14.25" customHeight="1" thickBot="1" x14ac:dyDescent="0.3">
      <c r="A56" s="42" t="s">
        <v>7</v>
      </c>
      <c r="B56" s="43">
        <f t="shared" ref="B56:G56" si="14">SUM(B54:B55)</f>
        <v>2440</v>
      </c>
      <c r="C56" s="44">
        <f t="shared" si="14"/>
        <v>1</v>
      </c>
      <c r="D56" s="43">
        <f t="shared" si="14"/>
        <v>1388</v>
      </c>
      <c r="E56" s="44">
        <f t="shared" si="14"/>
        <v>1</v>
      </c>
      <c r="F56" s="43">
        <f t="shared" si="14"/>
        <v>50</v>
      </c>
      <c r="G56" s="44">
        <f t="shared" si="14"/>
        <v>1</v>
      </c>
      <c r="H56" s="43">
        <f>B56+D56+F56</f>
        <v>3878</v>
      </c>
      <c r="I56" s="45">
        <f>SUM(I54:I55)</f>
        <v>1</v>
      </c>
      <c r="K56" s="42">
        <v>1</v>
      </c>
      <c r="L56" s="43">
        <f t="shared" ref="L56:Q56" si="15">SUM(L54:L55)</f>
        <v>2981</v>
      </c>
      <c r="M56" s="62">
        <f t="shared" si="15"/>
        <v>1</v>
      </c>
      <c r="N56" s="43">
        <f t="shared" si="15"/>
        <v>1909</v>
      </c>
      <c r="O56" s="62">
        <f t="shared" si="15"/>
        <v>1</v>
      </c>
      <c r="P56" s="43">
        <f t="shared" si="15"/>
        <v>31</v>
      </c>
      <c r="Q56" s="62">
        <f t="shared" si="15"/>
        <v>1</v>
      </c>
      <c r="R56" s="43">
        <f>L56+N56+P56</f>
        <v>4921</v>
      </c>
      <c r="S56" s="63">
        <f>SUM(S54:S55)</f>
        <v>1</v>
      </c>
    </row>
    <row r="57" spans="1:19" ht="13.8" thickTop="1" x14ac:dyDescent="0.25">
      <c r="A57" s="78"/>
      <c r="B57" s="79"/>
      <c r="C57" s="74"/>
      <c r="D57" s="79"/>
      <c r="E57" s="74"/>
      <c r="F57" s="79"/>
      <c r="G57" s="74"/>
      <c r="H57" s="79"/>
      <c r="I57" s="80"/>
      <c r="P57"/>
    </row>
    <row r="58" spans="1:19" ht="15" customHeight="1" x14ac:dyDescent="0.25">
      <c r="A58" s="81" t="s">
        <v>58</v>
      </c>
      <c r="B58" s="81"/>
      <c r="C58" s="81"/>
      <c r="D58" s="81"/>
      <c r="E58" s="81"/>
      <c r="F58" s="82"/>
      <c r="G58" s="81"/>
      <c r="H58" s="81"/>
      <c r="I58" s="81"/>
      <c r="P58"/>
    </row>
    <row r="59" spans="1:19" ht="37.950000000000003" customHeight="1" x14ac:dyDescent="0.25">
      <c r="A59" s="92" t="s">
        <v>59</v>
      </c>
      <c r="B59" s="92"/>
      <c r="C59" s="92"/>
      <c r="D59" s="92"/>
      <c r="E59" s="92"/>
      <c r="F59" s="92"/>
      <c r="G59" s="92"/>
      <c r="H59" s="92"/>
      <c r="I59" s="92"/>
      <c r="P59"/>
    </row>
    <row r="60" spans="1:19" ht="38.1" customHeight="1" x14ac:dyDescent="0.25">
      <c r="A60" s="85" t="s">
        <v>60</v>
      </c>
      <c r="B60" s="85"/>
      <c r="C60" s="85"/>
      <c r="D60" s="85"/>
      <c r="E60" s="85"/>
      <c r="F60" s="85"/>
      <c r="G60" s="85"/>
      <c r="H60" s="85"/>
      <c r="I60" s="85"/>
      <c r="P60"/>
    </row>
    <row r="61" spans="1:19" ht="16.2" customHeight="1" x14ac:dyDescent="0.25">
      <c r="A61" s="93" t="s">
        <v>30</v>
      </c>
      <c r="B61" s="93"/>
      <c r="C61" s="93"/>
      <c r="D61" s="93"/>
      <c r="E61" s="93"/>
      <c r="F61" s="93"/>
      <c r="G61" s="93"/>
      <c r="H61" s="93"/>
      <c r="I61" s="93"/>
      <c r="P61"/>
    </row>
    <row r="62" spans="1:19" x14ac:dyDescent="0.25">
      <c r="G62" s="107"/>
      <c r="H62" s="86"/>
      <c r="I62" s="86"/>
      <c r="Q62" s="107"/>
      <c r="R62" s="86"/>
      <c r="S62" s="86"/>
    </row>
    <row r="63" spans="1:19" x14ac:dyDescent="0.25">
      <c r="G63" s="86"/>
      <c r="H63" s="86"/>
      <c r="I63" s="86"/>
      <c r="Q63" s="86"/>
      <c r="R63" s="86"/>
      <c r="S63" s="86"/>
    </row>
  </sheetData>
  <mergeCells count="40">
    <mergeCell ref="A59:I59"/>
    <mergeCell ref="A61:I61"/>
    <mergeCell ref="L52:M52"/>
    <mergeCell ref="N52:O52"/>
    <mergeCell ref="P52:Q52"/>
    <mergeCell ref="R52:S52"/>
    <mergeCell ref="L36:M36"/>
    <mergeCell ref="N36:O36"/>
    <mergeCell ref="P36:Q36"/>
    <mergeCell ref="R36:S36"/>
    <mergeCell ref="L37:M37"/>
    <mergeCell ref="N37:O37"/>
    <mergeCell ref="P37:Q37"/>
    <mergeCell ref="R37:S37"/>
    <mergeCell ref="K2:S2"/>
    <mergeCell ref="K3:S3"/>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B52:C52"/>
    <mergeCell ref="D52:E52"/>
    <mergeCell ref="F52:G52"/>
    <mergeCell ref="H52:I52"/>
    <mergeCell ref="Q62:S62"/>
    <mergeCell ref="Q63:S63"/>
    <mergeCell ref="G62:I62"/>
    <mergeCell ref="G63:I63"/>
    <mergeCell ref="A60:I60"/>
  </mergeCells>
  <printOptions horizontalCentered="1"/>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EHS</vt:lpstr>
      <vt:lpstr>LAS</vt:lpstr>
      <vt:lpstr>PAA</vt:lpstr>
      <vt:lpstr>VCAA</vt:lpstr>
      <vt:lpstr>Total</vt:lpstr>
      <vt:lpstr>CBM!Print_Area</vt:lpstr>
      <vt:lpstr>EHS!Print_Area</vt:lpstr>
      <vt:lpstr>LAS!Print_Area</vt:lpstr>
      <vt:lpstr>PAA!Print_Area</vt:lpstr>
      <vt:lpstr>Total!Print_Area</vt:lpstr>
      <vt:lpstr>VCAA!Print_Area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Jones, Robert J</cp:lastModifiedBy>
  <cp:lastPrinted>2020-11-11T18:14:26Z</cp:lastPrinted>
  <dcterms:created xsi:type="dcterms:W3CDTF">2004-11-16T17:58:32Z</dcterms:created>
  <dcterms:modified xsi:type="dcterms:W3CDTF">2021-02-03T15:15:30Z</dcterms:modified>
</cp:coreProperties>
</file>