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IR Web Data Book\Students\Student Profile by College\"/>
    </mc:Choice>
  </mc:AlternateContent>
  <bookViews>
    <workbookView xWindow="0" yWindow="2160" windowWidth="15360" windowHeight="8196" activeTab="5"/>
  </bookViews>
  <sheets>
    <sheet name="CBM" sheetId="6" r:id="rId1"/>
    <sheet name="EHS" sheetId="7" r:id="rId2"/>
    <sheet name="LAS" sheetId="8" r:id="rId3"/>
    <sheet name="PAA" sheetId="11" r:id="rId4"/>
    <sheet name="VCAA" sheetId="10" r:id="rId5"/>
    <sheet name="Total" sheetId="12" r:id="rId6"/>
  </sheets>
  <definedNames>
    <definedName name="_xlnm.Print_Area" localSheetId="0">CBM!$A$2:$I$61</definedName>
    <definedName name="_xlnm.Print_Area" localSheetId="1">EHS!$A$2:$I$61</definedName>
    <definedName name="_xlnm.Print_Area" localSheetId="2">LAS!$A$2:$I$61</definedName>
    <definedName name="_xlnm.Print_Area" localSheetId="3">PAA!$A$2:$I$61</definedName>
    <definedName name="_xlnm.Print_Area" localSheetId="5">Total!$A$2:$I$61</definedName>
    <definedName name="_xlnm.Print_Area" localSheetId="4">VCAA!$A$2:$I$61</definedName>
  </definedNames>
  <calcPr calcId="162913"/>
</workbook>
</file>

<file path=xl/calcChain.xml><?xml version="1.0" encoding="utf-8"?>
<calcChain xmlns="http://schemas.openxmlformats.org/spreadsheetml/2006/main">
  <c r="H24" i="10" l="1"/>
  <c r="H49" i="10" l="1"/>
  <c r="H48" i="10"/>
  <c r="H45" i="10"/>
  <c r="H44" i="10"/>
  <c r="H39" i="10"/>
  <c r="H18" i="10"/>
  <c r="H10" i="10"/>
  <c r="H9" i="10"/>
  <c r="H55" i="10" l="1"/>
  <c r="H54" i="10"/>
  <c r="F55" i="12" l="1"/>
  <c r="F54" i="12"/>
  <c r="F49" i="12"/>
  <c r="F48" i="12"/>
  <c r="F45" i="12"/>
  <c r="F44" i="12"/>
  <c r="F41" i="12"/>
  <c r="F40" i="12"/>
  <c r="F39" i="12"/>
  <c r="F33" i="12"/>
  <c r="F32" i="12"/>
  <c r="F31" i="12"/>
  <c r="F30" i="12"/>
  <c r="F29" i="12"/>
  <c r="F28" i="12"/>
  <c r="F27" i="12"/>
  <c r="F26" i="12"/>
  <c r="F25" i="12"/>
  <c r="F24" i="12"/>
  <c r="F21" i="12"/>
  <c r="F20" i="12"/>
  <c r="F19" i="12"/>
  <c r="F18" i="12"/>
  <c r="F17" i="12"/>
  <c r="F16" i="12"/>
  <c r="F15" i="12"/>
  <c r="F14" i="12"/>
  <c r="F13" i="12"/>
  <c r="F10" i="12"/>
  <c r="F9" i="12"/>
  <c r="F56" i="6"/>
  <c r="F50" i="6"/>
  <c r="F46" i="6"/>
  <c r="F42" i="6"/>
  <c r="F34" i="6"/>
  <c r="F22" i="6"/>
  <c r="F11" i="6"/>
  <c r="H55" i="6" l="1"/>
  <c r="H54" i="6"/>
  <c r="H49" i="6"/>
  <c r="H48" i="6"/>
  <c r="H45" i="6"/>
  <c r="H44" i="6"/>
  <c r="H41" i="6"/>
  <c r="H40" i="6"/>
  <c r="H39" i="6"/>
  <c r="H33" i="6"/>
  <c r="H32" i="6"/>
  <c r="H31" i="6"/>
  <c r="H30" i="6"/>
  <c r="H29" i="6"/>
  <c r="H28" i="6"/>
  <c r="H27" i="6"/>
  <c r="H26" i="6"/>
  <c r="H25" i="6"/>
  <c r="H24" i="6"/>
  <c r="H21" i="6"/>
  <c r="H20" i="6"/>
  <c r="H19" i="6"/>
  <c r="H18" i="6"/>
  <c r="H17" i="6"/>
  <c r="H16" i="6"/>
  <c r="H15" i="6"/>
  <c r="H14" i="6"/>
  <c r="H13" i="6"/>
  <c r="H10" i="6"/>
  <c r="H9" i="6"/>
  <c r="Q56" i="12" l="1"/>
  <c r="R55" i="12" s="1"/>
  <c r="O56" i="12"/>
  <c r="M56" i="12"/>
  <c r="N55" i="12" s="1"/>
  <c r="S55" i="12"/>
  <c r="P55" i="12"/>
  <c r="S54" i="12"/>
  <c r="R54" i="12"/>
  <c r="P54" i="12"/>
  <c r="Q50" i="12"/>
  <c r="R49" i="12" s="1"/>
  <c r="O50" i="12"/>
  <c r="P48" i="12" s="1"/>
  <c r="M50" i="12"/>
  <c r="N49" i="12" s="1"/>
  <c r="S49" i="12"/>
  <c r="S48" i="12"/>
  <c r="Q46" i="12"/>
  <c r="R45" i="12" s="1"/>
  <c r="O46" i="12"/>
  <c r="P44" i="12" s="1"/>
  <c r="M46" i="12"/>
  <c r="S45" i="12"/>
  <c r="S44" i="12"/>
  <c r="N44" i="12"/>
  <c r="Q42" i="12"/>
  <c r="R41" i="12" s="1"/>
  <c r="O42" i="12"/>
  <c r="M42" i="12"/>
  <c r="S41" i="12"/>
  <c r="P41" i="12"/>
  <c r="N41" i="12"/>
  <c r="S40" i="12"/>
  <c r="R40" i="12"/>
  <c r="P40" i="12"/>
  <c r="N40" i="12"/>
  <c r="S39" i="12"/>
  <c r="R39" i="12"/>
  <c r="P39" i="12"/>
  <c r="P42" i="12" s="1"/>
  <c r="N39" i="12"/>
  <c r="N42" i="12" s="1"/>
  <c r="Q34" i="12"/>
  <c r="R32" i="12" s="1"/>
  <c r="O34" i="12"/>
  <c r="P32" i="12" s="1"/>
  <c r="M34" i="12"/>
  <c r="S33" i="12"/>
  <c r="S32" i="12"/>
  <c r="S31" i="12"/>
  <c r="S30" i="12"/>
  <c r="S29" i="12"/>
  <c r="R29" i="12"/>
  <c r="P29" i="12"/>
  <c r="S28" i="12"/>
  <c r="S27" i="12"/>
  <c r="P27" i="12"/>
  <c r="S26" i="12"/>
  <c r="S25" i="12"/>
  <c r="R25" i="12"/>
  <c r="S24" i="12"/>
  <c r="Q22" i="12"/>
  <c r="R18" i="12" s="1"/>
  <c r="O22" i="12"/>
  <c r="P20" i="12" s="1"/>
  <c r="M22" i="12"/>
  <c r="N21" i="12" s="1"/>
  <c r="S21" i="12"/>
  <c r="R21" i="12"/>
  <c r="S20" i="12"/>
  <c r="S19" i="12"/>
  <c r="S18" i="12"/>
  <c r="S17" i="12"/>
  <c r="S16" i="12"/>
  <c r="S15" i="12"/>
  <c r="S14" i="12"/>
  <c r="N14" i="12"/>
  <c r="S13" i="12"/>
  <c r="R13" i="12"/>
  <c r="Q11" i="12"/>
  <c r="R9" i="12" s="1"/>
  <c r="O11" i="12"/>
  <c r="P9" i="12" s="1"/>
  <c r="M11" i="12"/>
  <c r="S10" i="12"/>
  <c r="R10" i="12"/>
  <c r="P10" i="12"/>
  <c r="N10" i="12"/>
  <c r="S9" i="12"/>
  <c r="N9" i="12"/>
  <c r="R42" i="12" l="1"/>
  <c r="R19" i="12"/>
  <c r="P24" i="12"/>
  <c r="P34" i="12" s="1"/>
  <c r="P31" i="12"/>
  <c r="P33" i="12"/>
  <c r="P45" i="12"/>
  <c r="P46" i="12" s="1"/>
  <c r="P49" i="12"/>
  <c r="P50" i="12" s="1"/>
  <c r="P11" i="12"/>
  <c r="P26" i="12"/>
  <c r="P28" i="12"/>
  <c r="N54" i="12"/>
  <c r="N56" i="12" s="1"/>
  <c r="R11" i="12"/>
  <c r="R14" i="12"/>
  <c r="P25" i="12"/>
  <c r="P30" i="12"/>
  <c r="R44" i="12"/>
  <c r="R48" i="12"/>
  <c r="N16" i="12"/>
  <c r="N46" i="12"/>
  <c r="S46" i="12"/>
  <c r="R56" i="12"/>
  <c r="R16" i="12"/>
  <c r="N19" i="12"/>
  <c r="N48" i="12"/>
  <c r="N50" i="12" s="1"/>
  <c r="R33" i="12"/>
  <c r="N45" i="12"/>
  <c r="N15" i="12"/>
  <c r="R27" i="12"/>
  <c r="N18" i="12"/>
  <c r="T24" i="12"/>
  <c r="S34" i="12"/>
  <c r="T33" i="12" s="1"/>
  <c r="S56" i="12"/>
  <c r="T32" i="12"/>
  <c r="R46" i="12"/>
  <c r="N17" i="12"/>
  <c r="N11" i="12"/>
  <c r="R17" i="12"/>
  <c r="N20" i="12"/>
  <c r="R20" i="12"/>
  <c r="T30" i="12"/>
  <c r="R50" i="12"/>
  <c r="R15" i="12"/>
  <c r="N13" i="12"/>
  <c r="P21" i="12"/>
  <c r="R31" i="12"/>
  <c r="P56" i="12"/>
  <c r="N25" i="12"/>
  <c r="N27" i="12"/>
  <c r="N29" i="12"/>
  <c r="N31" i="12"/>
  <c r="N33" i="12"/>
  <c r="S11" i="12"/>
  <c r="T9" i="12" s="1"/>
  <c r="P13" i="12"/>
  <c r="S22" i="12"/>
  <c r="T16" i="12" s="1"/>
  <c r="P14" i="12"/>
  <c r="P15" i="12"/>
  <c r="P16" i="12"/>
  <c r="P17" i="12"/>
  <c r="P18" i="12"/>
  <c r="P19" i="12"/>
  <c r="R24" i="12"/>
  <c r="R26" i="12"/>
  <c r="R28" i="12"/>
  <c r="T29" i="12"/>
  <c r="R30" i="12"/>
  <c r="T31" i="12"/>
  <c r="T44" i="12"/>
  <c r="T45" i="12"/>
  <c r="S50" i="12"/>
  <c r="T54" i="12"/>
  <c r="T55" i="12"/>
  <c r="N24" i="12"/>
  <c r="N26" i="12"/>
  <c r="N28" i="12"/>
  <c r="N30" i="12"/>
  <c r="N32" i="12"/>
  <c r="N34" i="12"/>
  <c r="T20" i="12"/>
  <c r="T18" i="12"/>
  <c r="T14" i="12"/>
  <c r="T15" i="12"/>
  <c r="T17" i="12"/>
  <c r="T19" i="12"/>
  <c r="T10" i="12"/>
  <c r="T21" i="12"/>
  <c r="T48" i="12"/>
  <c r="T49" i="12"/>
  <c r="S42" i="12"/>
  <c r="T39" i="12" s="1"/>
  <c r="T11" i="12" l="1"/>
  <c r="T50" i="12"/>
  <c r="R22" i="12"/>
  <c r="T27" i="12"/>
  <c r="T25" i="12"/>
  <c r="T26" i="12"/>
  <c r="T28" i="12"/>
  <c r="T13" i="12"/>
  <c r="T22" i="12" s="1"/>
  <c r="N22" i="12"/>
  <c r="T46" i="12"/>
  <c r="T40" i="12"/>
  <c r="T56" i="12"/>
  <c r="R34" i="12"/>
  <c r="P22" i="12"/>
  <c r="T41" i="12"/>
  <c r="T42" i="12" l="1"/>
  <c r="T34" i="12"/>
  <c r="D55" i="12"/>
  <c r="D54" i="12"/>
  <c r="D49" i="12"/>
  <c r="D48" i="12"/>
  <c r="D45" i="12"/>
  <c r="D44" i="12"/>
  <c r="D41" i="12"/>
  <c r="D40" i="12"/>
  <c r="D39" i="12"/>
  <c r="D33" i="12"/>
  <c r="D32" i="12"/>
  <c r="D31" i="12"/>
  <c r="D30" i="12"/>
  <c r="D29" i="12"/>
  <c r="D28" i="12"/>
  <c r="D27" i="12"/>
  <c r="D26" i="12"/>
  <c r="D25" i="12"/>
  <c r="D24" i="12"/>
  <c r="D21" i="12"/>
  <c r="D20" i="12"/>
  <c r="D19" i="12"/>
  <c r="D18" i="12"/>
  <c r="D17" i="12"/>
  <c r="D16" i="12"/>
  <c r="D15" i="12"/>
  <c r="D14" i="12"/>
  <c r="D13" i="12"/>
  <c r="D10" i="12"/>
  <c r="D9" i="12"/>
  <c r="B55" i="12"/>
  <c r="B54" i="12"/>
  <c r="B49" i="12"/>
  <c r="B48" i="12"/>
  <c r="B45" i="12"/>
  <c r="B44" i="12"/>
  <c r="B41" i="12"/>
  <c r="B40" i="12"/>
  <c r="B39" i="12"/>
  <c r="B33" i="12"/>
  <c r="B32" i="12"/>
  <c r="B31" i="12"/>
  <c r="B30" i="12"/>
  <c r="B29" i="12"/>
  <c r="B28" i="12"/>
  <c r="B27" i="12"/>
  <c r="B26" i="12"/>
  <c r="B25" i="12"/>
  <c r="B24" i="12"/>
  <c r="B21" i="12"/>
  <c r="B20" i="12"/>
  <c r="B19" i="12"/>
  <c r="B18" i="12"/>
  <c r="B17" i="12"/>
  <c r="B16" i="12"/>
  <c r="B15" i="12"/>
  <c r="B14" i="12"/>
  <c r="B13" i="12"/>
  <c r="B10" i="12"/>
  <c r="B9" i="12"/>
  <c r="H9" i="12" l="1"/>
  <c r="F56" i="12"/>
  <c r="G55" i="12" s="1"/>
  <c r="D56" i="12"/>
  <c r="E54" i="12" s="1"/>
  <c r="B56" i="12"/>
  <c r="C54" i="12" s="1"/>
  <c r="H55" i="12"/>
  <c r="H54" i="12"/>
  <c r="F50" i="12"/>
  <c r="G49" i="12" s="1"/>
  <c r="D50" i="12"/>
  <c r="E48" i="12" s="1"/>
  <c r="B50" i="12"/>
  <c r="C49" i="12" s="1"/>
  <c r="H49" i="12"/>
  <c r="H48" i="12"/>
  <c r="F46" i="12"/>
  <c r="G45" i="12" s="1"/>
  <c r="D46" i="12"/>
  <c r="E45" i="12" s="1"/>
  <c r="B46" i="12"/>
  <c r="C45" i="12" s="1"/>
  <c r="H45" i="12"/>
  <c r="H44" i="12"/>
  <c r="F42" i="12"/>
  <c r="G41" i="12" s="1"/>
  <c r="D42" i="12"/>
  <c r="E40" i="12" s="1"/>
  <c r="B42" i="12"/>
  <c r="C41" i="12" s="1"/>
  <c r="H41" i="12"/>
  <c r="H40" i="12"/>
  <c r="H39" i="12"/>
  <c r="F34" i="12"/>
  <c r="G33" i="12" s="1"/>
  <c r="D34" i="12"/>
  <c r="E32" i="12" s="1"/>
  <c r="B34" i="12"/>
  <c r="C33" i="12" s="1"/>
  <c r="H33" i="12"/>
  <c r="H32" i="12"/>
  <c r="H31" i="12"/>
  <c r="H30" i="12"/>
  <c r="H29" i="12"/>
  <c r="H28" i="12"/>
  <c r="H27" i="12"/>
  <c r="H26" i="12"/>
  <c r="H25" i="12"/>
  <c r="H24" i="12"/>
  <c r="F22" i="12"/>
  <c r="G21" i="12" s="1"/>
  <c r="D22" i="12"/>
  <c r="E20" i="12" s="1"/>
  <c r="B22" i="12"/>
  <c r="C21" i="12" s="1"/>
  <c r="H21" i="12"/>
  <c r="H20" i="12"/>
  <c r="H19" i="12"/>
  <c r="H18" i="12"/>
  <c r="H17" i="12"/>
  <c r="H16" i="12"/>
  <c r="H15" i="12"/>
  <c r="H14" i="12"/>
  <c r="H13" i="12"/>
  <c r="F11" i="12"/>
  <c r="G10" i="12" s="1"/>
  <c r="D11" i="12"/>
  <c r="E10" i="12" s="1"/>
  <c r="H10" i="12"/>
  <c r="F56" i="11"/>
  <c r="G55" i="11" s="1"/>
  <c r="D56" i="11"/>
  <c r="E55" i="11" s="1"/>
  <c r="B56" i="11"/>
  <c r="C55" i="11" s="1"/>
  <c r="H55" i="11"/>
  <c r="H54" i="11"/>
  <c r="F50" i="11"/>
  <c r="G49" i="11" s="1"/>
  <c r="D50" i="11"/>
  <c r="E49" i="11" s="1"/>
  <c r="B50" i="11"/>
  <c r="C49" i="11" s="1"/>
  <c r="H49" i="11"/>
  <c r="H48" i="11"/>
  <c r="F46" i="11"/>
  <c r="G45" i="11" s="1"/>
  <c r="D46" i="11"/>
  <c r="E45" i="11" s="1"/>
  <c r="B46" i="11"/>
  <c r="H45" i="11"/>
  <c r="H44" i="11"/>
  <c r="F42" i="11"/>
  <c r="G41" i="11" s="1"/>
  <c r="D42" i="11"/>
  <c r="E40" i="11" s="1"/>
  <c r="B42" i="11"/>
  <c r="C40" i="11" s="1"/>
  <c r="H41" i="11"/>
  <c r="H40" i="11"/>
  <c r="H39" i="11"/>
  <c r="F34" i="11"/>
  <c r="G33" i="11" s="1"/>
  <c r="D34" i="11"/>
  <c r="E32" i="11" s="1"/>
  <c r="B34" i="11"/>
  <c r="C33" i="11" s="1"/>
  <c r="H33" i="11"/>
  <c r="H32" i="11"/>
  <c r="H31" i="11"/>
  <c r="H30" i="11"/>
  <c r="H29" i="11"/>
  <c r="H28" i="11"/>
  <c r="H27" i="11"/>
  <c r="H26" i="11"/>
  <c r="H25" i="11"/>
  <c r="H24" i="11"/>
  <c r="F22" i="11"/>
  <c r="D22" i="11"/>
  <c r="E21" i="11" s="1"/>
  <c r="B22" i="11"/>
  <c r="C20" i="11" s="1"/>
  <c r="H21" i="11"/>
  <c r="H20" i="11"/>
  <c r="H19" i="11"/>
  <c r="H18" i="11"/>
  <c r="H17" i="11"/>
  <c r="H16" i="11"/>
  <c r="H15" i="11"/>
  <c r="H14" i="11"/>
  <c r="H13" i="11"/>
  <c r="F11" i="11"/>
  <c r="G10" i="11" s="1"/>
  <c r="D11" i="11"/>
  <c r="E9" i="11" s="1"/>
  <c r="B11" i="11"/>
  <c r="C9" i="11" s="1"/>
  <c r="H10" i="11"/>
  <c r="H9" i="11"/>
  <c r="F56" i="10"/>
  <c r="G55" i="10" s="1"/>
  <c r="D56" i="10"/>
  <c r="E54" i="10" s="1"/>
  <c r="B56" i="10"/>
  <c r="F50" i="10"/>
  <c r="G49" i="10" s="1"/>
  <c r="D50" i="10"/>
  <c r="E48" i="10" s="1"/>
  <c r="B50" i="10"/>
  <c r="C49" i="10" s="1"/>
  <c r="F46" i="10"/>
  <c r="G45" i="10" s="1"/>
  <c r="D46" i="10"/>
  <c r="E44" i="10" s="1"/>
  <c r="B46" i="10"/>
  <c r="C45" i="10" s="1"/>
  <c r="F42" i="10"/>
  <c r="G41" i="10" s="1"/>
  <c r="D42" i="10"/>
  <c r="E40" i="10" s="1"/>
  <c r="B42" i="10"/>
  <c r="C41" i="10" s="1"/>
  <c r="H41" i="10"/>
  <c r="H40" i="10"/>
  <c r="F34" i="10"/>
  <c r="D34" i="10"/>
  <c r="E33" i="10" s="1"/>
  <c r="B34" i="10"/>
  <c r="C33" i="10" s="1"/>
  <c r="H33" i="10"/>
  <c r="G33" i="10"/>
  <c r="H32" i="10"/>
  <c r="G32" i="10"/>
  <c r="H31" i="10"/>
  <c r="G31" i="10"/>
  <c r="H30" i="10"/>
  <c r="G30" i="10"/>
  <c r="H29" i="10"/>
  <c r="G29" i="10"/>
  <c r="H28" i="10"/>
  <c r="G28" i="10"/>
  <c r="H27" i="10"/>
  <c r="G27" i="10"/>
  <c r="H26" i="10"/>
  <c r="G26" i="10"/>
  <c r="H25" i="10"/>
  <c r="G25" i="10"/>
  <c r="G24" i="10"/>
  <c r="F22" i="10"/>
  <c r="G14" i="10" s="1"/>
  <c r="D22" i="10"/>
  <c r="E21" i="10" s="1"/>
  <c r="B22" i="10"/>
  <c r="C20" i="10" s="1"/>
  <c r="H21" i="10"/>
  <c r="H20" i="10"/>
  <c r="H19" i="10"/>
  <c r="G18" i="10"/>
  <c r="H17" i="10"/>
  <c r="H16" i="10"/>
  <c r="G16" i="10"/>
  <c r="H15" i="10"/>
  <c r="H14" i="10"/>
  <c r="H13" i="10"/>
  <c r="F11" i="10"/>
  <c r="G10" i="10" s="1"/>
  <c r="D11" i="10"/>
  <c r="E9" i="10" s="1"/>
  <c r="B11" i="10"/>
  <c r="C10" i="10" s="1"/>
  <c r="F56" i="8"/>
  <c r="G55" i="8" s="1"/>
  <c r="D56" i="8"/>
  <c r="E54" i="8" s="1"/>
  <c r="B56" i="8"/>
  <c r="C55" i="8" s="1"/>
  <c r="H55" i="8"/>
  <c r="H54" i="8"/>
  <c r="F50" i="8"/>
  <c r="G49" i="8" s="1"/>
  <c r="D50" i="8"/>
  <c r="E48" i="8" s="1"/>
  <c r="B50" i="8"/>
  <c r="C49" i="8" s="1"/>
  <c r="H49" i="8"/>
  <c r="H48" i="8"/>
  <c r="G48" i="8"/>
  <c r="G50" i="8" s="1"/>
  <c r="F46" i="8"/>
  <c r="G45" i="8" s="1"/>
  <c r="D46" i="8"/>
  <c r="E44" i="8" s="1"/>
  <c r="B46" i="8"/>
  <c r="C45" i="8" s="1"/>
  <c r="H45" i="8"/>
  <c r="H44" i="8"/>
  <c r="G44" i="8"/>
  <c r="G46" i="8" s="1"/>
  <c r="F42" i="8"/>
  <c r="G41" i="8" s="1"/>
  <c r="D42" i="8"/>
  <c r="E40" i="8" s="1"/>
  <c r="B42" i="8"/>
  <c r="C41" i="8" s="1"/>
  <c r="H41" i="8"/>
  <c r="H40" i="8"/>
  <c r="H39" i="8"/>
  <c r="F34" i="8"/>
  <c r="G33" i="8" s="1"/>
  <c r="D34" i="8"/>
  <c r="E33" i="8" s="1"/>
  <c r="B34" i="8"/>
  <c r="C33" i="8" s="1"/>
  <c r="H33" i="8"/>
  <c r="H32" i="8"/>
  <c r="H31" i="8"/>
  <c r="H30" i="8"/>
  <c r="H29" i="8"/>
  <c r="H28" i="8"/>
  <c r="H27" i="8"/>
  <c r="H26" i="8"/>
  <c r="H25" i="8"/>
  <c r="H24" i="8"/>
  <c r="F22" i="8"/>
  <c r="G19" i="8" s="1"/>
  <c r="D22" i="8"/>
  <c r="E21" i="8" s="1"/>
  <c r="B22" i="8"/>
  <c r="C18" i="8" s="1"/>
  <c r="H21" i="8"/>
  <c r="H20" i="8"/>
  <c r="H19" i="8"/>
  <c r="H18" i="8"/>
  <c r="H17" i="8"/>
  <c r="H16" i="8"/>
  <c r="H15" i="8"/>
  <c r="H14" i="8"/>
  <c r="H13" i="8"/>
  <c r="F11" i="8"/>
  <c r="G10" i="8" s="1"/>
  <c r="D11" i="8"/>
  <c r="E9" i="8" s="1"/>
  <c r="B11" i="8"/>
  <c r="C10" i="8" s="1"/>
  <c r="H10" i="8"/>
  <c r="H9" i="8"/>
  <c r="F56" i="7"/>
  <c r="G54" i="7" s="1"/>
  <c r="D56" i="7"/>
  <c r="E55" i="7" s="1"/>
  <c r="B56" i="7"/>
  <c r="C55" i="7" s="1"/>
  <c r="H55" i="7"/>
  <c r="G55" i="7"/>
  <c r="H54" i="7"/>
  <c r="F50" i="7"/>
  <c r="G49" i="7" s="1"/>
  <c r="D50" i="7"/>
  <c r="E48" i="7" s="1"/>
  <c r="B50" i="7"/>
  <c r="C49" i="7" s="1"/>
  <c r="H49" i="7"/>
  <c r="H48" i="7"/>
  <c r="F46" i="7"/>
  <c r="G45" i="7" s="1"/>
  <c r="D46" i="7"/>
  <c r="E44" i="7" s="1"/>
  <c r="B46" i="7"/>
  <c r="H45" i="7"/>
  <c r="H44" i="7"/>
  <c r="F42" i="7"/>
  <c r="G41" i="7" s="1"/>
  <c r="D42" i="7"/>
  <c r="E41" i="7" s="1"/>
  <c r="B42" i="7"/>
  <c r="C41" i="7" s="1"/>
  <c r="H41" i="7"/>
  <c r="H40" i="7"/>
  <c r="H39" i="7"/>
  <c r="F34" i="7"/>
  <c r="G33" i="7" s="1"/>
  <c r="D34" i="7"/>
  <c r="E32" i="7" s="1"/>
  <c r="B34" i="7"/>
  <c r="C26" i="7" s="1"/>
  <c r="H33" i="7"/>
  <c r="H32" i="7"/>
  <c r="G32" i="7"/>
  <c r="H31" i="7"/>
  <c r="H30" i="7"/>
  <c r="G30" i="7"/>
  <c r="H29" i="7"/>
  <c r="H28" i="7"/>
  <c r="G28" i="7"/>
  <c r="H27" i="7"/>
  <c r="H26" i="7"/>
  <c r="G26" i="7"/>
  <c r="H25" i="7"/>
  <c r="H24" i="7"/>
  <c r="F22" i="7"/>
  <c r="G21" i="7" s="1"/>
  <c r="D22" i="7"/>
  <c r="E20" i="7" s="1"/>
  <c r="B22" i="7"/>
  <c r="C21" i="7" s="1"/>
  <c r="H21" i="7"/>
  <c r="H20" i="7"/>
  <c r="H19" i="7"/>
  <c r="H18" i="7"/>
  <c r="G18" i="7"/>
  <c r="H17" i="7"/>
  <c r="H16" i="7"/>
  <c r="H15" i="7"/>
  <c r="H14" i="7"/>
  <c r="H13" i="7"/>
  <c r="F11" i="7"/>
  <c r="D11" i="7"/>
  <c r="E10" i="7" s="1"/>
  <c r="B11" i="7"/>
  <c r="C10" i="7" s="1"/>
  <c r="H10" i="7"/>
  <c r="G10" i="7"/>
  <c r="H9" i="7"/>
  <c r="G9" i="7"/>
  <c r="G16" i="7" l="1"/>
  <c r="G19" i="10"/>
  <c r="G44" i="10"/>
  <c r="G46" i="10" s="1"/>
  <c r="G15" i="10"/>
  <c r="G17" i="10"/>
  <c r="G20" i="7"/>
  <c r="G20" i="10"/>
  <c r="G40" i="10"/>
  <c r="G44" i="11"/>
  <c r="G46" i="11" s="1"/>
  <c r="C41" i="11"/>
  <c r="C10" i="11"/>
  <c r="C11" i="11" s="1"/>
  <c r="C39" i="7"/>
  <c r="E41" i="11"/>
  <c r="G54" i="12"/>
  <c r="G56" i="12" s="1"/>
  <c r="E54" i="11"/>
  <c r="E56" i="11" s="1"/>
  <c r="G48" i="11"/>
  <c r="G50" i="11" s="1"/>
  <c r="G44" i="12"/>
  <c r="G46" i="12" s="1"/>
  <c r="E44" i="11"/>
  <c r="E46" i="11" s="1"/>
  <c r="G40" i="11"/>
  <c r="G9" i="11"/>
  <c r="G11" i="11" s="1"/>
  <c r="C13" i="10"/>
  <c r="C15" i="10"/>
  <c r="C14" i="10"/>
  <c r="C21" i="10"/>
  <c r="C18" i="10"/>
  <c r="E39" i="8"/>
  <c r="E17" i="8"/>
  <c r="C13" i="8"/>
  <c r="C21" i="8"/>
  <c r="C16" i="8"/>
  <c r="E49" i="12"/>
  <c r="E50" i="12" s="1"/>
  <c r="C55" i="12"/>
  <c r="C56" i="12" s="1"/>
  <c r="G39" i="12"/>
  <c r="G40" i="12"/>
  <c r="G48" i="12"/>
  <c r="G50" i="12" s="1"/>
  <c r="G9" i="12"/>
  <c r="G11" i="12" s="1"/>
  <c r="C40" i="12"/>
  <c r="E55" i="12"/>
  <c r="E56" i="12" s="1"/>
  <c r="C54" i="10"/>
  <c r="C55" i="10"/>
  <c r="E49" i="10"/>
  <c r="E50" i="10" s="1"/>
  <c r="C44" i="10"/>
  <c r="C46" i="10" s="1"/>
  <c r="C19" i="10"/>
  <c r="G54" i="11"/>
  <c r="G56" i="11" s="1"/>
  <c r="C54" i="11"/>
  <c r="C56" i="11" s="1"/>
  <c r="E48" i="11"/>
  <c r="E50" i="11" s="1"/>
  <c r="C48" i="11"/>
  <c r="C50" i="11" s="1"/>
  <c r="H46" i="11"/>
  <c r="I45" i="11" s="1"/>
  <c r="E39" i="11"/>
  <c r="E41" i="12"/>
  <c r="E39" i="12"/>
  <c r="C39" i="11"/>
  <c r="E10" i="11"/>
  <c r="E11" i="11" s="1"/>
  <c r="C48" i="8"/>
  <c r="C50" i="8" s="1"/>
  <c r="C48" i="12"/>
  <c r="C50" i="12" s="1"/>
  <c r="C40" i="8"/>
  <c r="C26" i="8"/>
  <c r="C27" i="8"/>
  <c r="C24" i="8"/>
  <c r="C29" i="8"/>
  <c r="C25" i="8"/>
  <c r="E14" i="8"/>
  <c r="E18" i="8"/>
  <c r="E19" i="8"/>
  <c r="E16" i="8"/>
  <c r="E20" i="8"/>
  <c r="E15" i="8"/>
  <c r="E13" i="8"/>
  <c r="C19" i="8"/>
  <c r="C17" i="8"/>
  <c r="C14" i="8"/>
  <c r="C20" i="8"/>
  <c r="C15" i="8"/>
  <c r="E9" i="12"/>
  <c r="E11" i="12" s="1"/>
  <c r="E54" i="7"/>
  <c r="E56" i="7" s="1"/>
  <c r="C44" i="12"/>
  <c r="C46" i="12" s="1"/>
  <c r="C39" i="12"/>
  <c r="E13" i="7"/>
  <c r="E15" i="7"/>
  <c r="G29" i="8"/>
  <c r="C44" i="11"/>
  <c r="E44" i="12"/>
  <c r="E46" i="12" s="1"/>
  <c r="G39" i="7"/>
  <c r="G42" i="7" s="1"/>
  <c r="G14" i="8"/>
  <c r="G18" i="8"/>
  <c r="G20" i="8"/>
  <c r="G44" i="7"/>
  <c r="C48" i="7"/>
  <c r="C50" i="7" s="1"/>
  <c r="G24" i="8"/>
  <c r="G34" i="8" s="1"/>
  <c r="C9" i="7"/>
  <c r="C11" i="7" s="1"/>
  <c r="C40" i="7"/>
  <c r="G48" i="7"/>
  <c r="G50" i="7" s="1"/>
  <c r="C54" i="7"/>
  <c r="C56" i="7" s="1"/>
  <c r="G27" i="8"/>
  <c r="G13" i="10"/>
  <c r="G22" i="10" s="1"/>
  <c r="C16" i="10"/>
  <c r="G21" i="10"/>
  <c r="G39" i="11"/>
  <c r="H42" i="12"/>
  <c r="I41" i="12" s="1"/>
  <c r="G26" i="8"/>
  <c r="G16" i="8"/>
  <c r="G40" i="7"/>
  <c r="G21" i="8"/>
  <c r="G9" i="10"/>
  <c r="G11" i="10" s="1"/>
  <c r="H42" i="11"/>
  <c r="I41" i="11" s="1"/>
  <c r="C45" i="11"/>
  <c r="G13" i="8"/>
  <c r="G17" i="8"/>
  <c r="G25" i="8"/>
  <c r="G14" i="7"/>
  <c r="G24" i="7"/>
  <c r="G54" i="8"/>
  <c r="G56" i="8" s="1"/>
  <c r="C17" i="10"/>
  <c r="C48" i="10"/>
  <c r="C50" i="10" s="1"/>
  <c r="E45" i="7"/>
  <c r="E46" i="7" s="1"/>
  <c r="H22" i="10"/>
  <c r="I13" i="10" s="1"/>
  <c r="E49" i="7"/>
  <c r="E50" i="7" s="1"/>
  <c r="G9" i="8"/>
  <c r="G11" i="8" s="1"/>
  <c r="G15" i="8"/>
  <c r="G28" i="8"/>
  <c r="E39" i="10"/>
  <c r="G48" i="10"/>
  <c r="G50" i="10" s="1"/>
  <c r="G54" i="10"/>
  <c r="G56" i="10" s="1"/>
  <c r="G26" i="11"/>
  <c r="G30" i="11"/>
  <c r="G24" i="11"/>
  <c r="G28" i="11"/>
  <c r="G32" i="11"/>
  <c r="C14" i="11"/>
  <c r="C18" i="11"/>
  <c r="C16" i="11"/>
  <c r="H11" i="11"/>
  <c r="I10" i="11" s="1"/>
  <c r="E55" i="10"/>
  <c r="E56" i="10" s="1"/>
  <c r="C26" i="10"/>
  <c r="C24" i="10"/>
  <c r="C30" i="10"/>
  <c r="C28" i="10"/>
  <c r="C32" i="10"/>
  <c r="C25" i="10"/>
  <c r="C27" i="10"/>
  <c r="C29" i="10"/>
  <c r="C31" i="10"/>
  <c r="E55" i="8"/>
  <c r="E56" i="8" s="1"/>
  <c r="E30" i="8"/>
  <c r="E31" i="8"/>
  <c r="E32" i="8"/>
  <c r="C28" i="8"/>
  <c r="H22" i="8"/>
  <c r="I21" i="8" s="1"/>
  <c r="E10" i="8"/>
  <c r="E11" i="8" s="1"/>
  <c r="H46" i="7"/>
  <c r="I45" i="7" s="1"/>
  <c r="C44" i="7"/>
  <c r="C24" i="7"/>
  <c r="E45" i="10"/>
  <c r="E46" i="10" s="1"/>
  <c r="E41" i="10"/>
  <c r="C40" i="10"/>
  <c r="E24" i="10"/>
  <c r="E25" i="10"/>
  <c r="E26" i="10"/>
  <c r="E27" i="10"/>
  <c r="E28" i="10"/>
  <c r="E29" i="10"/>
  <c r="E30" i="10"/>
  <c r="E31" i="10"/>
  <c r="E32" i="10"/>
  <c r="H34" i="10"/>
  <c r="I24" i="10" s="1"/>
  <c r="E13" i="10"/>
  <c r="E14" i="10"/>
  <c r="E15" i="10"/>
  <c r="E16" i="10"/>
  <c r="E17" i="10"/>
  <c r="E18" i="10"/>
  <c r="E19" i="10"/>
  <c r="E20" i="10"/>
  <c r="E10" i="10"/>
  <c r="E11" i="10" s="1"/>
  <c r="C9" i="10"/>
  <c r="C11" i="10" s="1"/>
  <c r="H50" i="11"/>
  <c r="I48" i="11" s="1"/>
  <c r="E25" i="11"/>
  <c r="E27" i="11"/>
  <c r="E29" i="11"/>
  <c r="E31" i="11"/>
  <c r="E33" i="11"/>
  <c r="C26" i="11"/>
  <c r="C30" i="11"/>
  <c r="C24" i="11"/>
  <c r="C28" i="11"/>
  <c r="C32" i="11"/>
  <c r="E13" i="11"/>
  <c r="E15" i="11"/>
  <c r="E17" i="11"/>
  <c r="E19" i="11"/>
  <c r="E49" i="8"/>
  <c r="E50" i="8" s="1"/>
  <c r="E45" i="8"/>
  <c r="E46" i="8" s="1"/>
  <c r="C44" i="8"/>
  <c r="C46" i="8" s="1"/>
  <c r="E41" i="8"/>
  <c r="E24" i="8"/>
  <c r="E25" i="8"/>
  <c r="E26" i="8"/>
  <c r="E27" i="8"/>
  <c r="E28" i="8"/>
  <c r="E29" i="8"/>
  <c r="C30" i="8"/>
  <c r="C32" i="8"/>
  <c r="C31" i="8"/>
  <c r="C9" i="8"/>
  <c r="C11" i="8" s="1"/>
  <c r="H50" i="7"/>
  <c r="I49" i="7" s="1"/>
  <c r="C45" i="7"/>
  <c r="E39" i="7"/>
  <c r="H42" i="7"/>
  <c r="I41" i="7" s="1"/>
  <c r="E40" i="7"/>
  <c r="E25" i="7"/>
  <c r="E24" i="7"/>
  <c r="E27" i="7"/>
  <c r="E29" i="7"/>
  <c r="E31" i="7"/>
  <c r="E33" i="7"/>
  <c r="H34" i="7"/>
  <c r="I27" i="7" s="1"/>
  <c r="C30" i="7"/>
  <c r="C28" i="7"/>
  <c r="C32" i="7"/>
  <c r="E17" i="7"/>
  <c r="E19" i="7"/>
  <c r="E21" i="7"/>
  <c r="C14" i="7"/>
  <c r="C18" i="7"/>
  <c r="C16" i="7"/>
  <c r="C20" i="7"/>
  <c r="E9" i="7"/>
  <c r="E11" i="7" s="1"/>
  <c r="H11" i="7"/>
  <c r="I10" i="7" s="1"/>
  <c r="H56" i="11"/>
  <c r="I55" i="11" s="1"/>
  <c r="C54" i="8"/>
  <c r="C56" i="8" s="1"/>
  <c r="H56" i="7"/>
  <c r="I55" i="7" s="1"/>
  <c r="E25" i="12"/>
  <c r="E29" i="12"/>
  <c r="E27" i="12"/>
  <c r="E31" i="12"/>
  <c r="C24" i="12"/>
  <c r="C26" i="12"/>
  <c r="C28" i="12"/>
  <c r="C30" i="12"/>
  <c r="C32" i="12"/>
  <c r="E13" i="12"/>
  <c r="E17" i="12"/>
  <c r="E15" i="12"/>
  <c r="E19" i="12"/>
  <c r="C14" i="12"/>
  <c r="C16" i="12"/>
  <c r="C18" i="12"/>
  <c r="C20" i="12"/>
  <c r="G26" i="12"/>
  <c r="G34" i="10"/>
  <c r="G40" i="8"/>
  <c r="G30" i="8"/>
  <c r="G31" i="8"/>
  <c r="G32" i="8"/>
  <c r="H34" i="8"/>
  <c r="I31" i="8" s="1"/>
  <c r="G30" i="12"/>
  <c r="G22" i="8"/>
  <c r="G56" i="7"/>
  <c r="G46" i="7"/>
  <c r="H22" i="7"/>
  <c r="I15" i="7" s="1"/>
  <c r="G11" i="7"/>
  <c r="G24" i="12"/>
  <c r="G28" i="12"/>
  <c r="G32" i="12"/>
  <c r="G16" i="12"/>
  <c r="G14" i="12"/>
  <c r="G18" i="12"/>
  <c r="G20" i="12"/>
  <c r="H56" i="12"/>
  <c r="I55" i="12" s="1"/>
  <c r="H50" i="12"/>
  <c r="I49" i="12" s="1"/>
  <c r="H46" i="12"/>
  <c r="I44" i="12" s="1"/>
  <c r="E33" i="12"/>
  <c r="E21" i="12"/>
  <c r="H22" i="12"/>
  <c r="I13" i="12" s="1"/>
  <c r="H34" i="12"/>
  <c r="C13" i="12"/>
  <c r="G13" i="12"/>
  <c r="E14" i="12"/>
  <c r="C15" i="12"/>
  <c r="G15" i="12"/>
  <c r="E16" i="12"/>
  <c r="C17" i="12"/>
  <c r="G17" i="12"/>
  <c r="E18" i="12"/>
  <c r="C19" i="12"/>
  <c r="G19" i="12"/>
  <c r="E24" i="12"/>
  <c r="C25" i="12"/>
  <c r="G25" i="12"/>
  <c r="E26" i="12"/>
  <c r="C27" i="12"/>
  <c r="G27" i="12"/>
  <c r="E28" i="12"/>
  <c r="C29" i="12"/>
  <c r="G29" i="12"/>
  <c r="E30" i="12"/>
  <c r="C31" i="12"/>
  <c r="G31" i="12"/>
  <c r="C21" i="11"/>
  <c r="C19" i="11"/>
  <c r="C17" i="11"/>
  <c r="C15" i="11"/>
  <c r="C13" i="11"/>
  <c r="G21" i="11"/>
  <c r="G19" i="11"/>
  <c r="G17" i="11"/>
  <c r="G15" i="11"/>
  <c r="G13" i="11"/>
  <c r="H22" i="11"/>
  <c r="I15" i="11" s="1"/>
  <c r="G14" i="11"/>
  <c r="G16" i="11"/>
  <c r="G18" i="11"/>
  <c r="G20" i="11"/>
  <c r="E20" i="11"/>
  <c r="E18" i="11"/>
  <c r="E16" i="11"/>
  <c r="E14" i="11"/>
  <c r="H34" i="11"/>
  <c r="I27" i="11" s="1"/>
  <c r="E24" i="11"/>
  <c r="C25" i="11"/>
  <c r="G25" i="11"/>
  <c r="E26" i="11"/>
  <c r="C27" i="11"/>
  <c r="G27" i="11"/>
  <c r="E28" i="11"/>
  <c r="C29" i="11"/>
  <c r="G29" i="11"/>
  <c r="E30" i="11"/>
  <c r="C31" i="11"/>
  <c r="G31" i="11"/>
  <c r="H11" i="10"/>
  <c r="I9" i="10" s="1"/>
  <c r="H42" i="10"/>
  <c r="I40" i="10" s="1"/>
  <c r="H46" i="10"/>
  <c r="I44" i="10" s="1"/>
  <c r="H50" i="10"/>
  <c r="I48" i="10" s="1"/>
  <c r="H56" i="10"/>
  <c r="I54" i="10" s="1"/>
  <c r="C39" i="10"/>
  <c r="G39" i="10"/>
  <c r="G42" i="10" s="1"/>
  <c r="H11" i="8"/>
  <c r="I9" i="8" s="1"/>
  <c r="H42" i="8"/>
  <c r="I40" i="8" s="1"/>
  <c r="H46" i="8"/>
  <c r="I44" i="8" s="1"/>
  <c r="H50" i="8"/>
  <c r="I48" i="8" s="1"/>
  <c r="H56" i="8"/>
  <c r="I54" i="8" s="1"/>
  <c r="C39" i="8"/>
  <c r="G39" i="8"/>
  <c r="G42" i="8" s="1"/>
  <c r="C13" i="7"/>
  <c r="G13" i="7"/>
  <c r="E14" i="7"/>
  <c r="C15" i="7"/>
  <c r="G15" i="7"/>
  <c r="E16" i="7"/>
  <c r="C17" i="7"/>
  <c r="G17" i="7"/>
  <c r="E18" i="7"/>
  <c r="C19" i="7"/>
  <c r="G19" i="7"/>
  <c r="C25" i="7"/>
  <c r="G25" i="7"/>
  <c r="E26" i="7"/>
  <c r="C27" i="7"/>
  <c r="G27" i="7"/>
  <c r="E28" i="7"/>
  <c r="C29" i="7"/>
  <c r="G29" i="7"/>
  <c r="E30" i="7"/>
  <c r="C31" i="7"/>
  <c r="G31" i="7"/>
  <c r="C33" i="7"/>
  <c r="D56" i="6"/>
  <c r="E54" i="6" s="1"/>
  <c r="B56" i="6"/>
  <c r="G42" i="11" l="1"/>
  <c r="C46" i="11"/>
  <c r="C42" i="7"/>
  <c r="I44" i="11"/>
  <c r="I46" i="11" s="1"/>
  <c r="E42" i="11"/>
  <c r="C42" i="11"/>
  <c r="C42" i="8"/>
  <c r="I44" i="7"/>
  <c r="I46" i="7" s="1"/>
  <c r="C46" i="7"/>
  <c r="C42" i="12"/>
  <c r="G42" i="12"/>
  <c r="I54" i="11"/>
  <c r="I56" i="11" s="1"/>
  <c r="C56" i="10"/>
  <c r="C42" i="10"/>
  <c r="C22" i="10"/>
  <c r="I15" i="10"/>
  <c r="I17" i="10"/>
  <c r="E42" i="8"/>
  <c r="E22" i="8"/>
  <c r="C22" i="8"/>
  <c r="E42" i="7"/>
  <c r="H56" i="6"/>
  <c r="I55" i="6" s="1"/>
  <c r="E42" i="12"/>
  <c r="E42" i="10"/>
  <c r="I9" i="11"/>
  <c r="I11" i="11" s="1"/>
  <c r="I40" i="12"/>
  <c r="I25" i="8"/>
  <c r="I29" i="8"/>
  <c r="I18" i="8"/>
  <c r="I39" i="12"/>
  <c r="I48" i="7"/>
  <c r="I50" i="7" s="1"/>
  <c r="I33" i="7"/>
  <c r="I32" i="7"/>
  <c r="I25" i="7"/>
  <c r="I29" i="7"/>
  <c r="I16" i="7"/>
  <c r="I19" i="10"/>
  <c r="I15" i="8"/>
  <c r="I21" i="10"/>
  <c r="I32" i="8"/>
  <c r="I18" i="10"/>
  <c r="I40" i="11"/>
  <c r="I40" i="7"/>
  <c r="I39" i="11"/>
  <c r="I45" i="12"/>
  <c r="I46" i="12" s="1"/>
  <c r="I39" i="7"/>
  <c r="I24" i="8"/>
  <c r="I14" i="10"/>
  <c r="I20" i="10"/>
  <c r="I28" i="8"/>
  <c r="I16" i="10"/>
  <c r="C34" i="10"/>
  <c r="G34" i="11"/>
  <c r="G22" i="11"/>
  <c r="I21" i="11"/>
  <c r="I19" i="11"/>
  <c r="I17" i="11"/>
  <c r="I29" i="10"/>
  <c r="I25" i="10"/>
  <c r="I33" i="10"/>
  <c r="I30" i="10"/>
  <c r="I30" i="8"/>
  <c r="I26" i="8"/>
  <c r="I27" i="8"/>
  <c r="I33" i="8"/>
  <c r="I14" i="8"/>
  <c r="I19" i="8"/>
  <c r="I20" i="8"/>
  <c r="I16" i="8"/>
  <c r="I13" i="8"/>
  <c r="I17" i="8"/>
  <c r="I54" i="7"/>
  <c r="I56" i="7" s="1"/>
  <c r="I24" i="7"/>
  <c r="I28" i="7"/>
  <c r="I26" i="7"/>
  <c r="I30" i="7"/>
  <c r="I31" i="7"/>
  <c r="I48" i="12"/>
  <c r="I50" i="12" s="1"/>
  <c r="I26" i="10"/>
  <c r="E34" i="10"/>
  <c r="I27" i="10"/>
  <c r="I31" i="10"/>
  <c r="I32" i="10"/>
  <c r="I28" i="10"/>
  <c r="E22" i="10"/>
  <c r="I49" i="11"/>
  <c r="I50" i="11" s="1"/>
  <c r="C34" i="11"/>
  <c r="I25" i="11"/>
  <c r="I33" i="11"/>
  <c r="E22" i="11"/>
  <c r="E34" i="8"/>
  <c r="C34" i="8"/>
  <c r="E34" i="7"/>
  <c r="C34" i="7"/>
  <c r="I13" i="7"/>
  <c r="I21" i="7"/>
  <c r="E22" i="7"/>
  <c r="I18" i="7"/>
  <c r="I9" i="7"/>
  <c r="I11" i="7" s="1"/>
  <c r="E55" i="6"/>
  <c r="E56" i="6" s="1"/>
  <c r="G34" i="7"/>
  <c r="I17" i="7"/>
  <c r="I14" i="7"/>
  <c r="I20" i="7"/>
  <c r="I19" i="7"/>
  <c r="G34" i="12"/>
  <c r="I54" i="12"/>
  <c r="I56" i="12" s="1"/>
  <c r="E22" i="12"/>
  <c r="C34" i="12"/>
  <c r="E34" i="12"/>
  <c r="G22" i="12"/>
  <c r="I32" i="12"/>
  <c r="I30" i="12"/>
  <c r="I28" i="12"/>
  <c r="I26" i="12"/>
  <c r="I24" i="12"/>
  <c r="I31" i="12"/>
  <c r="I15" i="12"/>
  <c r="I25" i="12"/>
  <c r="I21" i="12"/>
  <c r="C22" i="12"/>
  <c r="I20" i="12"/>
  <c r="I18" i="12"/>
  <c r="I16" i="12"/>
  <c r="I14" i="12"/>
  <c r="I27" i="12"/>
  <c r="I19" i="12"/>
  <c r="I29" i="12"/>
  <c r="I17" i="12"/>
  <c r="I33" i="12"/>
  <c r="E34" i="11"/>
  <c r="I20" i="11"/>
  <c r="I18" i="11"/>
  <c r="I16" i="11"/>
  <c r="I14" i="11"/>
  <c r="I32" i="11"/>
  <c r="I30" i="11"/>
  <c r="I28" i="11"/>
  <c r="I26" i="11"/>
  <c r="I24" i="11"/>
  <c r="I29" i="11"/>
  <c r="I13" i="11"/>
  <c r="I31" i="11"/>
  <c r="C22" i="11"/>
  <c r="I55" i="10"/>
  <c r="I56" i="10" s="1"/>
  <c r="I45" i="10"/>
  <c r="I46" i="10" s="1"/>
  <c r="I39" i="10"/>
  <c r="I49" i="10"/>
  <c r="I50" i="10" s="1"/>
  <c r="I41" i="10"/>
  <c r="I10" i="10"/>
  <c r="I11" i="10" s="1"/>
  <c r="I55" i="8"/>
  <c r="I56" i="8" s="1"/>
  <c r="I49" i="8"/>
  <c r="I50" i="8" s="1"/>
  <c r="I45" i="8"/>
  <c r="I46" i="8" s="1"/>
  <c r="I41" i="8"/>
  <c r="I10" i="8"/>
  <c r="I11" i="8" s="1"/>
  <c r="I39" i="8"/>
  <c r="C22" i="7"/>
  <c r="G22" i="7"/>
  <c r="C54" i="6"/>
  <c r="C55" i="6"/>
  <c r="I42" i="11" l="1"/>
  <c r="I42" i="7"/>
  <c r="I42" i="12"/>
  <c r="I42" i="8"/>
  <c r="I22" i="10"/>
  <c r="I34" i="8"/>
  <c r="I22" i="8"/>
  <c r="I34" i="7"/>
  <c r="I34" i="10"/>
  <c r="I22" i="7"/>
  <c r="I54" i="6"/>
  <c r="I56" i="6" s="1"/>
  <c r="I22" i="12"/>
  <c r="I34" i="12"/>
  <c r="I22" i="11"/>
  <c r="I34" i="11"/>
  <c r="I42" i="10"/>
  <c r="C56" i="6"/>
  <c r="D50" i="6" l="1"/>
  <c r="E49" i="6" s="1"/>
  <c r="B50" i="6"/>
  <c r="D46" i="6"/>
  <c r="E45" i="6" s="1"/>
  <c r="B46" i="6"/>
  <c r="D42" i="6"/>
  <c r="E41" i="6" s="1"/>
  <c r="B42" i="6"/>
  <c r="D34" i="6"/>
  <c r="E28" i="6" s="1"/>
  <c r="B34" i="6"/>
  <c r="D22" i="6"/>
  <c r="E18" i="6" s="1"/>
  <c r="B22" i="6"/>
  <c r="D11" i="6"/>
  <c r="E9" i="6" s="1"/>
  <c r="B11" i="6"/>
  <c r="C15" i="6" l="1"/>
  <c r="H22" i="6"/>
  <c r="I16" i="6" s="1"/>
  <c r="C10" i="6"/>
  <c r="H11" i="6"/>
  <c r="I10" i="6" s="1"/>
  <c r="C33" i="6"/>
  <c r="H34" i="6"/>
  <c r="I26" i="6" s="1"/>
  <c r="C49" i="6"/>
  <c r="H50" i="6"/>
  <c r="I49" i="6" s="1"/>
  <c r="C45" i="6"/>
  <c r="H46" i="6"/>
  <c r="I45" i="6" s="1"/>
  <c r="C40" i="6"/>
  <c r="H42" i="6"/>
  <c r="I39" i="6" s="1"/>
  <c r="E44" i="6"/>
  <c r="E46" i="6" s="1"/>
  <c r="C39" i="6"/>
  <c r="C14" i="6"/>
  <c r="E16" i="6"/>
  <c r="E10" i="6"/>
  <c r="E11" i="6" s="1"/>
  <c r="C21" i="6"/>
  <c r="E48" i="6"/>
  <c r="E50" i="6" s="1"/>
  <c r="C48" i="6"/>
  <c r="E39" i="6"/>
  <c r="E31" i="6"/>
  <c r="E24" i="6"/>
  <c r="E27" i="6"/>
  <c r="E26" i="6"/>
  <c r="E29" i="6"/>
  <c r="E32" i="6"/>
  <c r="C31" i="6"/>
  <c r="C26" i="6"/>
  <c r="C13" i="6"/>
  <c r="C16" i="6"/>
  <c r="C19" i="6"/>
  <c r="C9" i="6"/>
  <c r="C24" i="6"/>
  <c r="C32" i="6"/>
  <c r="E40" i="6"/>
  <c r="E13" i="6"/>
  <c r="C18" i="6"/>
  <c r="E21" i="6"/>
  <c r="C28" i="6"/>
  <c r="C41" i="6"/>
  <c r="E19" i="6"/>
  <c r="E14" i="6"/>
  <c r="C44" i="6"/>
  <c r="C17" i="6"/>
  <c r="E20" i="6"/>
  <c r="C27" i="6"/>
  <c r="E30" i="6"/>
  <c r="C29" i="6"/>
  <c r="E17" i="6"/>
  <c r="E15" i="6"/>
  <c r="C20" i="6"/>
  <c r="E25" i="6"/>
  <c r="C30" i="6"/>
  <c r="E33" i="6"/>
  <c r="C25" i="6"/>
  <c r="C50" i="6" l="1"/>
  <c r="C11" i="6"/>
  <c r="C46" i="6"/>
  <c r="C42" i="6"/>
  <c r="E42" i="6"/>
  <c r="C22" i="6"/>
  <c r="I29" i="6"/>
  <c r="E22" i="6"/>
  <c r="I21" i="6"/>
  <c r="I48" i="6"/>
  <c r="I50" i="6" s="1"/>
  <c r="E34" i="6"/>
  <c r="I24" i="6"/>
  <c r="I19" i="6"/>
  <c r="I20" i="6"/>
  <c r="I13" i="6"/>
  <c r="I18" i="6"/>
  <c r="I14" i="6"/>
  <c r="I15" i="6"/>
  <c r="I17" i="6"/>
  <c r="I9" i="6"/>
  <c r="I11" i="6" s="1"/>
  <c r="I44" i="6"/>
  <c r="I46" i="6" s="1"/>
  <c r="I27" i="6"/>
  <c r="I33" i="6"/>
  <c r="I25" i="6"/>
  <c r="I28" i="6"/>
  <c r="I30" i="6"/>
  <c r="I31" i="6"/>
  <c r="I32" i="6"/>
  <c r="C34" i="6"/>
  <c r="I40" i="6"/>
  <c r="I41" i="6"/>
  <c r="I42" i="6" l="1"/>
  <c r="I22" i="6"/>
  <c r="I34" i="6"/>
  <c r="B11" i="12"/>
  <c r="C10" i="12" s="1"/>
  <c r="H11" i="12" l="1"/>
  <c r="I10" i="12" s="1"/>
  <c r="C9" i="12"/>
  <c r="C11" i="12" s="1"/>
  <c r="I9" i="12" l="1"/>
  <c r="I11" i="12" s="1"/>
</calcChain>
</file>

<file path=xl/sharedStrings.xml><?xml version="1.0" encoding="utf-8"?>
<sst xmlns="http://schemas.openxmlformats.org/spreadsheetml/2006/main" count="471" uniqueCount="63">
  <si>
    <t>Undergraduate</t>
  </si>
  <si>
    <t>n</t>
  </si>
  <si>
    <t>%</t>
  </si>
  <si>
    <t>Doctoral</t>
  </si>
  <si>
    <t>Gender</t>
  </si>
  <si>
    <t>Male</t>
  </si>
  <si>
    <t>Female</t>
  </si>
  <si>
    <t>Total</t>
  </si>
  <si>
    <t>Race/Ethnicity</t>
  </si>
  <si>
    <t>Asian</t>
  </si>
  <si>
    <t>White</t>
  </si>
  <si>
    <t>Age (Categorized)</t>
  </si>
  <si>
    <t>Under 18</t>
  </si>
  <si>
    <t>18-19</t>
  </si>
  <si>
    <t>20-21</t>
  </si>
  <si>
    <t>22-24</t>
  </si>
  <si>
    <t>25-29</t>
  </si>
  <si>
    <t>30-34</t>
  </si>
  <si>
    <t>35-39</t>
  </si>
  <si>
    <t>40-49</t>
  </si>
  <si>
    <t>50-64</t>
  </si>
  <si>
    <t>65 and above</t>
  </si>
  <si>
    <t>Age (Average)</t>
  </si>
  <si>
    <t>Mean</t>
  </si>
  <si>
    <t>Standard Deviation</t>
  </si>
  <si>
    <t>Full-Time</t>
  </si>
  <si>
    <t>Part-Time</t>
  </si>
  <si>
    <t>FTE</t>
  </si>
  <si>
    <t>Full-Time Equivalent</t>
  </si>
  <si>
    <t>University of Illinois at Springfield</t>
  </si>
  <si>
    <t>SOURCE:  Census Day EDW File</t>
  </si>
  <si>
    <t>Campus</t>
  </si>
  <si>
    <t>Illinois Resident</t>
  </si>
  <si>
    <t>International/Non-Citizen</t>
  </si>
  <si>
    <t>Non-Illinois Resident</t>
  </si>
  <si>
    <t>Master's</t>
  </si>
  <si>
    <t>Online</t>
  </si>
  <si>
    <t>Onground</t>
  </si>
  <si>
    <t>American Indian or Alaskan Native</t>
  </si>
  <si>
    <t>Black or African American</t>
  </si>
  <si>
    <t>Hispanic or Latino</t>
  </si>
  <si>
    <t>Native Hawaiian or Other Pacific Isl.</t>
  </si>
  <si>
    <t>Two or More Races</t>
  </si>
  <si>
    <t>Non-Resident Alien</t>
  </si>
  <si>
    <t>Unknown</t>
  </si>
  <si>
    <t>Delivery Mode of Major</t>
  </si>
  <si>
    <t>Residency  (Tuition Assessment)</t>
  </si>
  <si>
    <t>Time Status</t>
  </si>
  <si>
    <t>Degree Seeking Status</t>
  </si>
  <si>
    <t>Degree Seeking</t>
  </si>
  <si>
    <t>Not Degree Seeking</t>
  </si>
  <si>
    <t>College of Business and Management</t>
  </si>
  <si>
    <t>College of Education and Human Services</t>
  </si>
  <si>
    <t>College of Liberal Arts and Sciences</t>
  </si>
  <si>
    <t>College of Public Affairs and Administration</t>
  </si>
  <si>
    <t>Provost and Vice Chancellor of Academic Affairs</t>
  </si>
  <si>
    <t>Student Profile: Spring 2012 (as of Census)</t>
  </si>
  <si>
    <t xml:space="preserve"> </t>
  </si>
  <si>
    <t>University of Illinois Springfield</t>
  </si>
  <si>
    <t>Student Profile:  Spring 2019 (as of Census)</t>
  </si>
  <si>
    <t>Notes:</t>
  </si>
  <si>
    <t xml:space="preserve">Time status is based on 9 and 12 hours considered full time at the graduate and undergraduate levels, respectively.  FTE is based on 12 and 15 hours considered full time at the graduate and undergraduate levels, respectively.  Average age is based on the term date of each year's census. </t>
  </si>
  <si>
    <t xml:space="preserve">Data include all students in programs offered by the college, including degree, certificate, and non-degree options.  These totals may not correspond to data reported in other tables where the focus may be limited to degree programs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</si>
</sst>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8" x14ac:knownFonts="1">
    <font>
      <sz val="10"/>
      <name val="Arial"/>
    </font>
    <font>
      <sz val="10"/>
      <name val="Arial"/>
      <family val="2"/>
    </font>
    <font>
      <b/>
      <sz val="10"/>
      <name val="Arial"/>
      <family val="2"/>
    </font>
    <font>
      <sz val="10"/>
      <name val="Arial"/>
      <family val="2"/>
    </font>
    <font>
      <b/>
      <sz val="12"/>
      <name val="Arial"/>
      <family val="2"/>
    </font>
    <font>
      <i/>
      <sz val="8"/>
      <name val="Arial"/>
      <family val="2"/>
    </font>
    <font>
      <sz val="10"/>
      <name val="Arial"/>
      <family val="2"/>
    </font>
    <font>
      <sz val="9"/>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57">
    <border>
      <left/>
      <right/>
      <top/>
      <bottom/>
      <diagonal/>
    </border>
    <border>
      <left/>
      <right style="hair">
        <color indexed="64"/>
      </right>
      <top style="hair">
        <color indexed="64"/>
      </top>
      <bottom style="hair">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double">
        <color indexed="64"/>
      </right>
      <top/>
      <bottom style="hair">
        <color indexed="64"/>
      </bottom>
      <diagonal/>
    </border>
    <border>
      <left/>
      <right style="double">
        <color indexed="64"/>
      </right>
      <top style="hair">
        <color indexed="64"/>
      </top>
      <bottom/>
      <diagonal/>
    </border>
    <border>
      <left style="thin">
        <color indexed="64"/>
      </left>
      <right style="hair">
        <color indexed="64"/>
      </right>
      <top style="double">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0" fillId="0" borderId="1" xfId="0" applyBorder="1" applyAlignment="1"/>
    <xf numFmtId="0" fontId="0" fillId="0" borderId="0" xfId="0" applyAlignment="1">
      <alignment horizontal="right" indent="1"/>
    </xf>
    <xf numFmtId="3" fontId="0" fillId="0" borderId="0" xfId="0" applyNumberFormat="1"/>
    <xf numFmtId="3" fontId="0" fillId="0" borderId="12" xfId="0" applyNumberFormat="1" applyBorder="1" applyAlignment="1"/>
    <xf numFmtId="0" fontId="0" fillId="0" borderId="12" xfId="0" applyBorder="1" applyAlignment="1"/>
    <xf numFmtId="3" fontId="0" fillId="0" borderId="1" xfId="0" applyNumberFormat="1" applyBorder="1" applyAlignment="1"/>
    <xf numFmtId="3" fontId="0" fillId="0" borderId="4" xfId="0" applyNumberFormat="1" applyBorder="1" applyAlignment="1"/>
    <xf numFmtId="0" fontId="0" fillId="0" borderId="4" xfId="0" applyBorder="1" applyAlignment="1"/>
    <xf numFmtId="0" fontId="0" fillId="0" borderId="17" xfId="0" applyBorder="1" applyAlignment="1">
      <alignment horizontal="left" indent="1"/>
    </xf>
    <xf numFmtId="0" fontId="0" fillId="0" borderId="18" xfId="0" applyBorder="1" applyAlignment="1">
      <alignment horizontal="left" indent="1"/>
    </xf>
    <xf numFmtId="0" fontId="0" fillId="0" borderId="19" xfId="0" applyBorder="1" applyAlignment="1">
      <alignment horizontal="right"/>
    </xf>
    <xf numFmtId="0" fontId="0" fillId="0" borderId="19" xfId="0" applyBorder="1" applyAlignment="1">
      <alignment horizontal="left" indent="1"/>
    </xf>
    <xf numFmtId="164" fontId="1" fillId="0" borderId="10" xfId="1" applyNumberFormat="1" applyFont="1" applyBorder="1" applyAlignment="1"/>
    <xf numFmtId="164" fontId="1" fillId="0" borderId="13" xfId="1" applyNumberFormat="1" applyFont="1" applyBorder="1" applyAlignment="1"/>
    <xf numFmtId="164" fontId="1" fillId="0" borderId="11" xfId="1" applyNumberFormat="1" applyFont="1" applyBorder="1" applyAlignment="1"/>
    <xf numFmtId="164" fontId="1" fillId="0" borderId="14" xfId="1" applyNumberFormat="1" applyFont="1" applyBorder="1" applyAlignment="1"/>
    <xf numFmtId="164" fontId="1" fillId="0" borderId="5" xfId="1" applyNumberFormat="1" applyFont="1" applyBorder="1" applyAlignment="1"/>
    <xf numFmtId="164" fontId="1" fillId="0" borderId="6" xfId="1" applyNumberFormat="1" applyFont="1" applyBorder="1" applyAlignment="1"/>
    <xf numFmtId="164" fontId="1" fillId="0" borderId="15" xfId="1" applyNumberFormat="1" applyFont="1" applyBorder="1" applyAlignment="1"/>
    <xf numFmtId="164" fontId="1" fillId="0" borderId="16" xfId="1" applyNumberFormat="1" applyFont="1" applyBorder="1" applyAlignment="1"/>
    <xf numFmtId="0" fontId="0" fillId="0" borderId="31" xfId="0" applyBorder="1" applyAlignment="1">
      <alignment horizontal="left" indent="1"/>
    </xf>
    <xf numFmtId="0" fontId="0" fillId="2" borderId="2" xfId="0" applyFill="1" applyBorder="1"/>
    <xf numFmtId="0" fontId="0" fillId="2" borderId="3" xfId="0" applyFill="1" applyBorder="1"/>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right" indent="1"/>
    </xf>
    <xf numFmtId="0" fontId="2" fillId="2" borderId="6" xfId="0" applyFont="1" applyFill="1" applyBorder="1" applyAlignment="1">
      <alignment horizontal="center"/>
    </xf>
    <xf numFmtId="0" fontId="2" fillId="2" borderId="7" xfId="0" applyFont="1" applyFill="1" applyBorder="1"/>
    <xf numFmtId="0" fontId="0" fillId="2" borderId="8" xfId="0" applyFill="1" applyBorder="1"/>
    <xf numFmtId="0" fontId="0" fillId="2" borderId="8" xfId="0" applyFill="1" applyBorder="1" applyAlignment="1">
      <alignment horizontal="right" indent="1"/>
    </xf>
    <xf numFmtId="0" fontId="0" fillId="2" borderId="9" xfId="0" applyFill="1" applyBorder="1"/>
    <xf numFmtId="0" fontId="2" fillId="2" borderId="20" xfId="0" applyFont="1" applyFill="1" applyBorder="1"/>
    <xf numFmtId="0" fontId="2" fillId="2" borderId="8" xfId="0" applyFont="1" applyFill="1" applyBorder="1"/>
    <xf numFmtId="0" fontId="2" fillId="2" borderId="8" xfId="0" applyFont="1" applyFill="1" applyBorder="1" applyAlignment="1">
      <alignment horizontal="right" indent="1"/>
    </xf>
    <xf numFmtId="0" fontId="0" fillId="2" borderId="8" xfId="0" applyFill="1" applyBorder="1" applyAlignment="1"/>
    <xf numFmtId="0" fontId="0" fillId="2" borderId="9" xfId="0" applyFill="1" applyBorder="1" applyAlignment="1"/>
    <xf numFmtId="0" fontId="2" fillId="2" borderId="9" xfId="0" applyFont="1" applyFill="1" applyBorder="1"/>
    <xf numFmtId="164" fontId="1" fillId="3" borderId="6" xfId="1" applyNumberFormat="1" applyFont="1" applyFill="1" applyBorder="1" applyAlignment="1"/>
    <xf numFmtId="0" fontId="0" fillId="3" borderId="17" xfId="0" applyFill="1" applyBorder="1" applyAlignment="1">
      <alignment horizontal="left" indent="1"/>
    </xf>
    <xf numFmtId="0" fontId="1" fillId="0" borderId="17" xfId="0" applyFont="1" applyBorder="1" applyAlignment="1">
      <alignment horizontal="left" indent="1"/>
    </xf>
    <xf numFmtId="0" fontId="1" fillId="0" borderId="18" xfId="0" applyFont="1" applyBorder="1" applyAlignment="1">
      <alignment horizontal="left" indent="1"/>
    </xf>
    <xf numFmtId="0" fontId="0" fillId="0" borderId="32" xfId="0" applyBorder="1" applyAlignment="1">
      <alignment horizontal="right"/>
    </xf>
    <xf numFmtId="3" fontId="0" fillId="0" borderId="33" xfId="0" applyNumberFormat="1" applyBorder="1" applyAlignment="1"/>
    <xf numFmtId="164" fontId="1" fillId="0" borderId="34" xfId="1" applyNumberFormat="1" applyFont="1" applyBorder="1" applyAlignment="1"/>
    <xf numFmtId="164" fontId="1" fillId="3" borderId="35" xfId="1" applyNumberFormat="1" applyFont="1" applyFill="1" applyBorder="1" applyAlignment="1"/>
    <xf numFmtId="0" fontId="3" fillId="0" borderId="36" xfId="0" applyFont="1" applyBorder="1" applyAlignment="1">
      <alignment horizontal="left" indent="1"/>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30" xfId="0" applyFont="1" applyFill="1" applyBorder="1" applyAlignment="1">
      <alignment horizontal="center"/>
    </xf>
    <xf numFmtId="0" fontId="2" fillId="2" borderId="23" xfId="0" applyFont="1" applyFill="1" applyBorder="1" applyAlignment="1">
      <alignment horizontal="center"/>
    </xf>
    <xf numFmtId="164" fontId="6" fillId="0" borderId="10" xfId="1" applyNumberFormat="1" applyFont="1" applyBorder="1" applyAlignment="1"/>
    <xf numFmtId="164" fontId="6" fillId="0" borderId="13" xfId="1" applyNumberFormat="1" applyFont="1" applyBorder="1" applyAlignment="1"/>
    <xf numFmtId="164" fontId="6" fillId="0" borderId="11" xfId="1" applyNumberFormat="1" applyFont="1" applyBorder="1" applyAlignment="1"/>
    <xf numFmtId="164" fontId="6" fillId="0" borderId="14" xfId="1" applyNumberFormat="1" applyFont="1" applyBorder="1" applyAlignment="1"/>
    <xf numFmtId="164" fontId="6" fillId="0" borderId="5" xfId="1" applyNumberFormat="1" applyFont="1" applyBorder="1" applyAlignment="1"/>
    <xf numFmtId="164" fontId="6" fillId="0" borderId="6" xfId="1" applyNumberFormat="1" applyFont="1" applyBorder="1" applyAlignment="1"/>
    <xf numFmtId="9" fontId="6" fillId="0" borderId="5" xfId="1" applyNumberFormat="1" applyFont="1" applyBorder="1" applyAlignment="1"/>
    <xf numFmtId="164" fontId="6" fillId="0" borderId="15" xfId="1" applyNumberFormat="1" applyFont="1" applyBorder="1" applyAlignment="1"/>
    <xf numFmtId="164" fontId="6" fillId="0" borderId="16" xfId="1" applyNumberFormat="1" applyFont="1" applyBorder="1" applyAlignment="1"/>
    <xf numFmtId="164" fontId="6" fillId="3" borderId="6" xfId="1" applyNumberFormat="1" applyFont="1" applyFill="1" applyBorder="1" applyAlignment="1"/>
    <xf numFmtId="0" fontId="1" fillId="0" borderId="44" xfId="0" applyFont="1" applyBorder="1" applyAlignment="1">
      <alignment horizontal="left" indent="1"/>
    </xf>
    <xf numFmtId="164" fontId="6" fillId="0" borderId="34" xfId="1" applyNumberFormat="1" applyFont="1" applyBorder="1" applyAlignment="1"/>
    <xf numFmtId="164" fontId="6" fillId="3" borderId="35" xfId="1" applyNumberFormat="1" applyFont="1" applyFill="1" applyBorder="1" applyAlignment="1"/>
    <xf numFmtId="2" fontId="0" fillId="0" borderId="24" xfId="0" applyNumberFormat="1" applyBorder="1" applyAlignment="1">
      <alignment horizontal="right" indent="3"/>
    </xf>
    <xf numFmtId="2" fontId="0" fillId="0" borderId="26" xfId="0" applyNumberFormat="1" applyBorder="1" applyAlignment="1">
      <alignment horizontal="right" indent="3"/>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54" xfId="0" applyFont="1" applyFill="1" applyBorder="1" applyAlignment="1">
      <alignment horizontal="center"/>
    </xf>
    <xf numFmtId="0" fontId="2" fillId="2" borderId="26" xfId="0" applyFont="1" applyFill="1" applyBorder="1" applyAlignment="1">
      <alignment horizontal="center"/>
    </xf>
    <xf numFmtId="164" fontId="1" fillId="0" borderId="24" xfId="1" applyNumberFormat="1" applyFont="1" applyBorder="1" applyAlignment="1"/>
    <xf numFmtId="164" fontId="1" fillId="0" borderId="55" xfId="1" applyNumberFormat="1" applyFont="1" applyBorder="1" applyAlignment="1"/>
    <xf numFmtId="164" fontId="1" fillId="0" borderId="26" xfId="1" applyNumberFormat="1" applyFont="1" applyBorder="1" applyAlignment="1"/>
    <xf numFmtId="9" fontId="1" fillId="0" borderId="0" xfId="1" applyNumberFormat="1" applyFont="1" applyBorder="1" applyAlignment="1"/>
    <xf numFmtId="164" fontId="1" fillId="0" borderId="0" xfId="1" applyNumberFormat="1" applyFont="1" applyBorder="1" applyAlignment="1"/>
    <xf numFmtId="166" fontId="0" fillId="0" borderId="37" xfId="0" applyNumberFormat="1" applyBorder="1" applyAlignment="1">
      <alignment horizontal="right" indent="2"/>
    </xf>
    <xf numFmtId="164" fontId="1" fillId="0" borderId="56" xfId="1" applyNumberFormat="1" applyFont="1" applyBorder="1" applyAlignment="1"/>
    <xf numFmtId="166" fontId="0" fillId="0" borderId="0" xfId="0" applyNumberFormat="1"/>
    <xf numFmtId="0" fontId="4" fillId="0" borderId="0" xfId="0" applyFont="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30" xfId="0" applyFont="1" applyFill="1" applyBorder="1" applyAlignment="1">
      <alignment horizontal="center"/>
    </xf>
    <xf numFmtId="0" fontId="2" fillId="2" borderId="23" xfId="0" applyFont="1" applyFill="1" applyBorder="1" applyAlignment="1">
      <alignment horizontal="center"/>
    </xf>
    <xf numFmtId="2" fontId="0" fillId="0" borderId="24" xfId="0" applyNumberFormat="1" applyBorder="1" applyAlignment="1">
      <alignment horizontal="right" indent="3"/>
    </xf>
    <xf numFmtId="2" fontId="0" fillId="0" borderId="25" xfId="0" applyNumberFormat="1" applyBorder="1" applyAlignment="1">
      <alignment horizontal="right" indent="3"/>
    </xf>
    <xf numFmtId="2" fontId="0" fillId="0" borderId="24" xfId="0" applyNumberFormat="1" applyFill="1" applyBorder="1" applyAlignment="1">
      <alignment horizontal="right" indent="3"/>
    </xf>
    <xf numFmtId="2" fontId="0" fillId="0" borderId="28" xfId="0" applyNumberFormat="1" applyFill="1" applyBorder="1" applyAlignment="1">
      <alignment horizontal="right" indent="3"/>
    </xf>
    <xf numFmtId="2" fontId="0" fillId="0" borderId="26" xfId="0" applyNumberFormat="1" applyBorder="1" applyAlignment="1">
      <alignment horizontal="right" indent="3"/>
    </xf>
    <xf numFmtId="2" fontId="0" fillId="0" borderId="27" xfId="0" applyNumberFormat="1" applyBorder="1" applyAlignment="1">
      <alignment horizontal="right" indent="3"/>
    </xf>
    <xf numFmtId="2" fontId="0" fillId="0" borderId="26" xfId="0" applyNumberFormat="1" applyFill="1" applyBorder="1" applyAlignment="1">
      <alignment horizontal="right" indent="3"/>
    </xf>
    <xf numFmtId="2" fontId="0" fillId="0" borderId="29" xfId="0" applyNumberFormat="1" applyFill="1" applyBorder="1" applyAlignment="1">
      <alignment horizontal="right" indent="3"/>
    </xf>
    <xf numFmtId="0" fontId="5" fillId="0" borderId="0" xfId="0" applyFont="1" applyAlignment="1">
      <alignment horizontal="right"/>
    </xf>
    <xf numFmtId="166" fontId="0" fillId="0" borderId="37" xfId="0" applyNumberFormat="1" applyBorder="1" applyAlignment="1">
      <alignment horizontal="right" indent="3"/>
    </xf>
    <xf numFmtId="166" fontId="0" fillId="0" borderId="38" xfId="0" applyNumberFormat="1" applyBorder="1" applyAlignment="1">
      <alignment horizontal="right" indent="3"/>
    </xf>
    <xf numFmtId="166" fontId="0" fillId="0" borderId="39" xfId="0" applyNumberFormat="1" applyBorder="1" applyAlignment="1">
      <alignment horizontal="right" indent="2"/>
    </xf>
    <xf numFmtId="166" fontId="0" fillId="0" borderId="38" xfId="0" applyNumberFormat="1" applyBorder="1" applyAlignment="1">
      <alignment horizontal="right" indent="2"/>
    </xf>
    <xf numFmtId="166" fontId="0" fillId="0" borderId="40" xfId="0" applyNumberFormat="1" applyBorder="1" applyAlignment="1">
      <alignment horizontal="right" indent="2"/>
    </xf>
    <xf numFmtId="0" fontId="5" fillId="0" borderId="0" xfId="0" quotePrefix="1" applyFont="1" applyAlignment="1">
      <alignment horizontal="right"/>
    </xf>
    <xf numFmtId="0" fontId="2" fillId="2" borderId="52" xfId="0" applyFont="1" applyFill="1" applyBorder="1" applyAlignment="1">
      <alignment horizontal="center"/>
    </xf>
    <xf numFmtId="0" fontId="2" fillId="2" borderId="53" xfId="0" applyFont="1" applyFill="1" applyBorder="1" applyAlignment="1">
      <alignment horizontal="center"/>
    </xf>
    <xf numFmtId="165" fontId="0" fillId="0" borderId="41" xfId="0" applyNumberFormat="1" applyBorder="1" applyAlignment="1">
      <alignment horizontal="center"/>
    </xf>
    <xf numFmtId="165" fontId="0" fillId="0" borderId="45" xfId="0" applyNumberFormat="1" applyBorder="1" applyAlignment="1">
      <alignment horizontal="center"/>
    </xf>
    <xf numFmtId="165" fontId="0" fillId="0" borderId="9" xfId="0" applyNumberFormat="1" applyBorder="1" applyAlignment="1">
      <alignment horizontal="center"/>
    </xf>
    <xf numFmtId="2" fontId="0" fillId="0" borderId="46" xfId="0" applyNumberFormat="1" applyBorder="1" applyAlignment="1">
      <alignment horizontal="center"/>
    </xf>
    <xf numFmtId="2" fontId="0" fillId="0" borderId="47" xfId="0" applyNumberFormat="1" applyBorder="1" applyAlignment="1">
      <alignment horizontal="center"/>
    </xf>
    <xf numFmtId="2" fontId="0" fillId="0" borderId="50" xfId="0" applyNumberFormat="1" applyBorder="1" applyAlignment="1">
      <alignment horizontal="center"/>
    </xf>
    <xf numFmtId="2" fontId="0" fillId="0" borderId="48" xfId="0" applyNumberFormat="1" applyBorder="1" applyAlignment="1">
      <alignment horizontal="center"/>
    </xf>
    <xf numFmtId="2" fontId="0" fillId="0" borderId="49" xfId="0" applyNumberFormat="1" applyBorder="1" applyAlignment="1">
      <alignment horizontal="center"/>
    </xf>
    <xf numFmtId="2" fontId="0" fillId="0" borderId="51" xfId="0" applyNumberFormat="1" applyBorder="1" applyAlignment="1">
      <alignment horizontal="center"/>
    </xf>
    <xf numFmtId="166" fontId="0" fillId="0" borderId="41" xfId="0" applyNumberFormat="1" applyBorder="1" applyAlignment="1">
      <alignment horizontal="center"/>
    </xf>
    <xf numFmtId="166" fontId="0" fillId="0" borderId="42" xfId="0" applyNumberFormat="1" applyBorder="1" applyAlignment="1">
      <alignment horizontal="center"/>
    </xf>
    <xf numFmtId="166" fontId="0" fillId="0" borderId="43" xfId="0" applyNumberFormat="1" applyBorder="1" applyAlignment="1">
      <alignment horizontal="center"/>
    </xf>
    <xf numFmtId="166" fontId="0" fillId="0" borderId="9" xfId="0" applyNumberFormat="1" applyBorder="1" applyAlignment="1">
      <alignment horizontal="center"/>
    </xf>
    <xf numFmtId="0" fontId="0" fillId="0" borderId="0" xfId="0" applyBorder="1" applyAlignment="1">
      <alignment horizontal="right"/>
    </xf>
    <xf numFmtId="3" fontId="0" fillId="0" borderId="0" xfId="0" applyNumberFormat="1" applyBorder="1" applyAlignment="1"/>
    <xf numFmtId="164" fontId="1" fillId="3" borderId="0" xfId="1" applyNumberFormat="1" applyFont="1" applyFill="1" applyBorder="1" applyAlignment="1"/>
    <xf numFmtId="0" fontId="7" fillId="0" borderId="0" xfId="0" applyFont="1"/>
    <xf numFmtId="0" fontId="7" fillId="0" borderId="0" xfId="0" applyFont="1" applyAlignment="1">
      <alignment horizontal="right" indent="1"/>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3"/>
  <sheetViews>
    <sheetView tabSelected="1" zoomScale="96" zoomScaleNormal="96" workbookViewId="0">
      <selection activeCell="A2" sqref="A2:I2"/>
    </sheetView>
  </sheetViews>
  <sheetFormatPr defaultRowHeight="13.2" x14ac:dyDescent="0.25"/>
  <cols>
    <col min="1" max="1" width="36.6640625" customWidth="1"/>
    <col min="2" max="5" width="8.6640625" customWidth="1"/>
    <col min="6" max="7" width="8.6640625" hidden="1" customWidth="1"/>
    <col min="8" max="9" width="8.6640625" customWidth="1"/>
  </cols>
  <sheetData>
    <row r="2" spans="1:9" ht="15.6" x14ac:dyDescent="0.3">
      <c r="A2" s="78" t="s">
        <v>58</v>
      </c>
      <c r="B2" s="78"/>
      <c r="C2" s="78"/>
      <c r="D2" s="78"/>
      <c r="E2" s="78"/>
      <c r="F2" s="78"/>
      <c r="G2" s="78"/>
      <c r="H2" s="78"/>
      <c r="I2" s="78"/>
    </row>
    <row r="3" spans="1:9" ht="15.6" x14ac:dyDescent="0.3">
      <c r="A3" s="78" t="s">
        <v>59</v>
      </c>
      <c r="B3" s="78"/>
      <c r="C3" s="78"/>
      <c r="D3" s="78"/>
      <c r="E3" s="78"/>
      <c r="F3" s="78"/>
      <c r="G3" s="78"/>
      <c r="H3" s="78"/>
      <c r="I3" s="78"/>
    </row>
    <row r="4" spans="1:9" ht="15.6" x14ac:dyDescent="0.3">
      <c r="A4" s="78" t="s">
        <v>51</v>
      </c>
      <c r="B4" s="78"/>
      <c r="C4" s="78"/>
      <c r="D4" s="78"/>
      <c r="E4" s="78"/>
      <c r="F4" s="78"/>
      <c r="G4" s="78"/>
      <c r="H4" s="78"/>
      <c r="I4" s="78"/>
    </row>
    <row r="5" spans="1:9" ht="13.8" thickBot="1" x14ac:dyDescent="0.3"/>
    <row r="6" spans="1:9" ht="13.8" thickTop="1" x14ac:dyDescent="0.25">
      <c r="A6" s="22"/>
      <c r="B6" s="79" t="s">
        <v>0</v>
      </c>
      <c r="C6" s="80"/>
      <c r="D6" s="81" t="s">
        <v>35</v>
      </c>
      <c r="E6" s="80"/>
      <c r="F6" s="68"/>
      <c r="G6" s="68"/>
      <c r="H6" s="79" t="s">
        <v>7</v>
      </c>
      <c r="I6" s="82"/>
    </row>
    <row r="7" spans="1:9" x14ac:dyDescent="0.25">
      <c r="A7" s="23"/>
      <c r="B7" s="24" t="s">
        <v>1</v>
      </c>
      <c r="C7" s="25" t="s">
        <v>2</v>
      </c>
      <c r="D7" s="24" t="s">
        <v>1</v>
      </c>
      <c r="E7" s="25" t="s">
        <v>2</v>
      </c>
      <c r="F7" s="69"/>
      <c r="G7" s="69"/>
      <c r="H7" s="24" t="s">
        <v>1</v>
      </c>
      <c r="I7" s="27" t="s">
        <v>2</v>
      </c>
    </row>
    <row r="8" spans="1:9" x14ac:dyDescent="0.25">
      <c r="A8" s="28" t="s">
        <v>4</v>
      </c>
      <c r="B8" s="29"/>
      <c r="C8" s="29"/>
      <c r="D8" s="29"/>
      <c r="E8" s="29"/>
      <c r="F8" s="29"/>
      <c r="G8" s="29"/>
      <c r="H8" s="29"/>
      <c r="I8" s="31"/>
    </row>
    <row r="9" spans="1:9" x14ac:dyDescent="0.25">
      <c r="A9" s="9" t="s">
        <v>5</v>
      </c>
      <c r="B9" s="4">
        <v>368</v>
      </c>
      <c r="C9" s="13">
        <f>B9/B11</f>
        <v>0.58412698412698416</v>
      </c>
      <c r="D9" s="4">
        <v>184</v>
      </c>
      <c r="E9" s="13">
        <f>D9/D11</f>
        <v>0.55089820359281438</v>
      </c>
      <c r="F9" s="4">
        <v>0</v>
      </c>
      <c r="G9" s="13" t="s">
        <v>57</v>
      </c>
      <c r="H9" s="4">
        <f>B9+D9</f>
        <v>552</v>
      </c>
      <c r="I9" s="14">
        <f>H9/H11</f>
        <v>0.57261410788381739</v>
      </c>
    </row>
    <row r="10" spans="1:9" x14ac:dyDescent="0.25">
      <c r="A10" s="10" t="s">
        <v>6</v>
      </c>
      <c r="B10" s="6">
        <v>262</v>
      </c>
      <c r="C10" s="15">
        <f>B10/B11</f>
        <v>0.41587301587301589</v>
      </c>
      <c r="D10" s="6">
        <v>150</v>
      </c>
      <c r="E10" s="15">
        <f>D10/D11</f>
        <v>0.44910179640718562</v>
      </c>
      <c r="F10" s="6">
        <v>0</v>
      </c>
      <c r="G10" s="15" t="s">
        <v>57</v>
      </c>
      <c r="H10" s="6">
        <f>B10+D10</f>
        <v>412</v>
      </c>
      <c r="I10" s="16">
        <f>H10/H11</f>
        <v>0.42738589211618255</v>
      </c>
    </row>
    <row r="11" spans="1:9" x14ac:dyDescent="0.25">
      <c r="A11" s="11" t="s">
        <v>7</v>
      </c>
      <c r="B11" s="7">
        <f>SUM(B9:B10)</f>
        <v>630</v>
      </c>
      <c r="C11" s="17">
        <f>SUM(C9:C10)</f>
        <v>1</v>
      </c>
      <c r="D11" s="7">
        <f>D9+D10</f>
        <v>334</v>
      </c>
      <c r="E11" s="17">
        <f>SUM(E9:E10)</f>
        <v>1</v>
      </c>
      <c r="F11" s="7">
        <f>F9+F10</f>
        <v>0</v>
      </c>
      <c r="G11" s="17" t="s">
        <v>57</v>
      </c>
      <c r="H11" s="7">
        <f>B11+D11</f>
        <v>964</v>
      </c>
      <c r="I11" s="18">
        <f>SUM(I9:I10)</f>
        <v>1</v>
      </c>
    </row>
    <row r="12" spans="1:9" x14ac:dyDescent="0.25">
      <c r="A12" s="28" t="s">
        <v>8</v>
      </c>
      <c r="B12" s="35"/>
      <c r="C12" s="35"/>
      <c r="D12" s="35"/>
      <c r="E12" s="35"/>
      <c r="F12" s="35"/>
      <c r="G12" s="35"/>
      <c r="H12" s="35"/>
      <c r="I12" s="36"/>
    </row>
    <row r="13" spans="1:9" x14ac:dyDescent="0.25">
      <c r="A13" s="9" t="s">
        <v>38</v>
      </c>
      <c r="B13" s="5">
        <v>1</v>
      </c>
      <c r="C13" s="13">
        <f>B13/B22</f>
        <v>1.5873015873015873E-3</v>
      </c>
      <c r="D13" s="5">
        <v>0</v>
      </c>
      <c r="E13" s="13">
        <f>D13/D22</f>
        <v>0</v>
      </c>
      <c r="F13" s="5">
        <v>0</v>
      </c>
      <c r="G13" s="70"/>
      <c r="H13" s="4">
        <f t="shared" ref="H13:H22" si="0">B13+D13</f>
        <v>1</v>
      </c>
      <c r="I13" s="14">
        <f>H13/H22</f>
        <v>1.037344398340249E-3</v>
      </c>
    </row>
    <row r="14" spans="1:9" x14ac:dyDescent="0.25">
      <c r="A14" s="10" t="s">
        <v>9</v>
      </c>
      <c r="B14" s="1">
        <v>17</v>
      </c>
      <c r="C14" s="15">
        <f>B14/B22</f>
        <v>2.6984126984126985E-2</v>
      </c>
      <c r="D14" s="1">
        <v>26</v>
      </c>
      <c r="E14" s="15">
        <f>D14/D22</f>
        <v>7.7844311377245512E-2</v>
      </c>
      <c r="F14" s="1">
        <v>0</v>
      </c>
      <c r="G14" s="71"/>
      <c r="H14" s="6">
        <f t="shared" si="0"/>
        <v>43</v>
      </c>
      <c r="I14" s="16">
        <f>H14/H22</f>
        <v>4.4605809128630707E-2</v>
      </c>
    </row>
    <row r="15" spans="1:9" x14ac:dyDescent="0.25">
      <c r="A15" s="10" t="s">
        <v>39</v>
      </c>
      <c r="B15" s="1">
        <v>72</v>
      </c>
      <c r="C15" s="15">
        <f>B15/B22</f>
        <v>0.11428571428571428</v>
      </c>
      <c r="D15" s="1">
        <v>15</v>
      </c>
      <c r="E15" s="15">
        <f>D15/D22</f>
        <v>4.4910179640718563E-2</v>
      </c>
      <c r="F15" s="1">
        <v>0</v>
      </c>
      <c r="G15" s="71"/>
      <c r="H15" s="6">
        <f t="shared" si="0"/>
        <v>87</v>
      </c>
      <c r="I15" s="16">
        <f>H15/H22</f>
        <v>9.0248962655601658E-2</v>
      </c>
    </row>
    <row r="16" spans="1:9" x14ac:dyDescent="0.25">
      <c r="A16" s="10" t="s">
        <v>40</v>
      </c>
      <c r="B16" s="1">
        <v>40</v>
      </c>
      <c r="C16" s="15">
        <f>B16/B22</f>
        <v>6.3492063492063489E-2</v>
      </c>
      <c r="D16" s="1">
        <v>14</v>
      </c>
      <c r="E16" s="15">
        <f>D16/D22</f>
        <v>4.1916167664670656E-2</v>
      </c>
      <c r="F16" s="1">
        <v>0</v>
      </c>
      <c r="G16" s="71"/>
      <c r="H16" s="6">
        <f t="shared" si="0"/>
        <v>54</v>
      </c>
      <c r="I16" s="16">
        <f>H16/H22</f>
        <v>5.6016597510373446E-2</v>
      </c>
    </row>
    <row r="17" spans="1:9" x14ac:dyDescent="0.25">
      <c r="A17" s="10" t="s">
        <v>41</v>
      </c>
      <c r="B17" s="1">
        <v>1</v>
      </c>
      <c r="C17" s="15">
        <f>B17/B22</f>
        <v>1.5873015873015873E-3</v>
      </c>
      <c r="D17" s="1">
        <v>0</v>
      </c>
      <c r="E17" s="15">
        <f>D17/D22</f>
        <v>0</v>
      </c>
      <c r="F17" s="1">
        <v>0</v>
      </c>
      <c r="G17" s="71"/>
      <c r="H17" s="6">
        <f t="shared" si="0"/>
        <v>1</v>
      </c>
      <c r="I17" s="16">
        <f>H17/H22</f>
        <v>1.037344398340249E-3</v>
      </c>
    </row>
    <row r="18" spans="1:9" x14ac:dyDescent="0.25">
      <c r="A18" s="10" t="s">
        <v>10</v>
      </c>
      <c r="B18" s="6">
        <v>421</v>
      </c>
      <c r="C18" s="15">
        <f>B18/B22</f>
        <v>0.66825396825396821</v>
      </c>
      <c r="D18" s="6">
        <v>137</v>
      </c>
      <c r="E18" s="15">
        <f>D18/D22</f>
        <v>0.41017964071856289</v>
      </c>
      <c r="F18" s="6">
        <v>0</v>
      </c>
      <c r="G18" s="71"/>
      <c r="H18" s="6">
        <f t="shared" si="0"/>
        <v>558</v>
      </c>
      <c r="I18" s="16">
        <f>H18/H22</f>
        <v>0.57883817427385897</v>
      </c>
    </row>
    <row r="19" spans="1:9" x14ac:dyDescent="0.25">
      <c r="A19" s="10" t="s">
        <v>42</v>
      </c>
      <c r="B19" s="6">
        <v>25</v>
      </c>
      <c r="C19" s="15">
        <f>B19/B22</f>
        <v>3.968253968253968E-2</v>
      </c>
      <c r="D19" s="6">
        <v>7</v>
      </c>
      <c r="E19" s="15">
        <f>D19/D22</f>
        <v>2.0958083832335328E-2</v>
      </c>
      <c r="F19" s="6">
        <v>0</v>
      </c>
      <c r="G19" s="71"/>
      <c r="H19" s="6">
        <f t="shared" si="0"/>
        <v>32</v>
      </c>
      <c r="I19" s="16">
        <f>H19/H22</f>
        <v>3.3195020746887967E-2</v>
      </c>
    </row>
    <row r="20" spans="1:9" x14ac:dyDescent="0.25">
      <c r="A20" s="10" t="s">
        <v>43</v>
      </c>
      <c r="B20" s="1">
        <v>48</v>
      </c>
      <c r="C20" s="15">
        <f>B20/B22</f>
        <v>7.6190476190476197E-2</v>
      </c>
      <c r="D20" s="1">
        <v>130</v>
      </c>
      <c r="E20" s="15">
        <f>D20/D22</f>
        <v>0.38922155688622756</v>
      </c>
      <c r="F20" s="1">
        <v>0</v>
      </c>
      <c r="G20" s="71"/>
      <c r="H20" s="6">
        <f t="shared" si="0"/>
        <v>178</v>
      </c>
      <c r="I20" s="16">
        <f>H20/H22</f>
        <v>0.18464730290456433</v>
      </c>
    </row>
    <row r="21" spans="1:9" x14ac:dyDescent="0.25">
      <c r="A21" s="21" t="s">
        <v>44</v>
      </c>
      <c r="B21" s="8">
        <v>5</v>
      </c>
      <c r="C21" s="15">
        <f>B21/B22</f>
        <v>7.9365079365079361E-3</v>
      </c>
      <c r="D21" s="8">
        <v>5</v>
      </c>
      <c r="E21" s="15">
        <f>D21/D22</f>
        <v>1.4970059880239521E-2</v>
      </c>
      <c r="F21" s="8">
        <v>0</v>
      </c>
      <c r="G21" s="72"/>
      <c r="H21" s="7">
        <f t="shared" si="0"/>
        <v>10</v>
      </c>
      <c r="I21" s="18">
        <f>H21/H22</f>
        <v>1.0373443983402489E-2</v>
      </c>
    </row>
    <row r="22" spans="1:9" x14ac:dyDescent="0.25">
      <c r="A22" s="11" t="s">
        <v>7</v>
      </c>
      <c r="B22" s="7">
        <f>SUM(B13:B21)</f>
        <v>630</v>
      </c>
      <c r="C22" s="17">
        <f>SUM(C13:C21)</f>
        <v>1</v>
      </c>
      <c r="D22" s="7">
        <f>SUM(D13:D21)</f>
        <v>334</v>
      </c>
      <c r="E22" s="17">
        <f>SUM(E13:E21)</f>
        <v>0.99999999999999989</v>
      </c>
      <c r="F22" s="7">
        <f>SUM(F13:F21)</f>
        <v>0</v>
      </c>
      <c r="G22" s="72"/>
      <c r="H22" s="7">
        <f t="shared" si="0"/>
        <v>964</v>
      </c>
      <c r="I22" s="18">
        <f>SUM(I13:I21)</f>
        <v>1</v>
      </c>
    </row>
    <row r="23" spans="1:9" x14ac:dyDescent="0.25">
      <c r="A23" s="28" t="s">
        <v>11</v>
      </c>
      <c r="B23" s="35"/>
      <c r="C23" s="35"/>
      <c r="D23" s="35"/>
      <c r="E23" s="35"/>
      <c r="F23" s="35"/>
      <c r="G23" s="35"/>
      <c r="H23" s="35"/>
      <c r="I23" s="36"/>
    </row>
    <row r="24" spans="1:9" x14ac:dyDescent="0.25">
      <c r="A24" s="39" t="s">
        <v>12</v>
      </c>
      <c r="B24" s="5">
        <v>1</v>
      </c>
      <c r="C24" s="13">
        <f t="shared" ref="C24:C33" si="1">B24/$B$34</f>
        <v>1.5873015873015873E-3</v>
      </c>
      <c r="D24" s="5">
        <v>0</v>
      </c>
      <c r="E24" s="13">
        <f>D24/D34</f>
        <v>0</v>
      </c>
      <c r="F24" s="5">
        <v>0</v>
      </c>
      <c r="G24" s="70"/>
      <c r="H24" s="4">
        <f t="shared" ref="H24:H34" si="2">B24+D24</f>
        <v>1</v>
      </c>
      <c r="I24" s="14">
        <f>H24/H34</f>
        <v>1.037344398340249E-3</v>
      </c>
    </row>
    <row r="25" spans="1:9" x14ac:dyDescent="0.25">
      <c r="A25" s="10" t="s">
        <v>13</v>
      </c>
      <c r="B25" s="1">
        <v>78</v>
      </c>
      <c r="C25" s="13">
        <f t="shared" si="1"/>
        <v>0.12380952380952381</v>
      </c>
      <c r="D25" s="1">
        <v>0</v>
      </c>
      <c r="E25" s="15">
        <f>D25/D34</f>
        <v>0</v>
      </c>
      <c r="F25" s="1">
        <v>0</v>
      </c>
      <c r="G25" s="71"/>
      <c r="H25" s="6">
        <f t="shared" si="2"/>
        <v>78</v>
      </c>
      <c r="I25" s="16">
        <f>H25/H34</f>
        <v>8.0912863070539423E-2</v>
      </c>
    </row>
    <row r="26" spans="1:9" x14ac:dyDescent="0.25">
      <c r="A26" s="10" t="s">
        <v>14</v>
      </c>
      <c r="B26" s="1">
        <v>161</v>
      </c>
      <c r="C26" s="13">
        <f t="shared" si="1"/>
        <v>0.25555555555555554</v>
      </c>
      <c r="D26" s="1">
        <v>0</v>
      </c>
      <c r="E26" s="15">
        <f>D26/D34</f>
        <v>0</v>
      </c>
      <c r="F26" s="1">
        <v>0</v>
      </c>
      <c r="G26" s="70"/>
      <c r="H26" s="4">
        <f t="shared" si="2"/>
        <v>161</v>
      </c>
      <c r="I26" s="16">
        <f>H26/H34</f>
        <v>0.16701244813278007</v>
      </c>
    </row>
    <row r="27" spans="1:9" x14ac:dyDescent="0.25">
      <c r="A27" s="10" t="s">
        <v>15</v>
      </c>
      <c r="B27" s="1">
        <v>146</v>
      </c>
      <c r="C27" s="13">
        <f t="shared" si="1"/>
        <v>0.23174603174603176</v>
      </c>
      <c r="D27" s="1">
        <v>89</v>
      </c>
      <c r="E27" s="15">
        <f>D27/D34</f>
        <v>0.26646706586826346</v>
      </c>
      <c r="F27" s="1">
        <v>0</v>
      </c>
      <c r="G27" s="70"/>
      <c r="H27" s="4">
        <f t="shared" si="2"/>
        <v>235</v>
      </c>
      <c r="I27" s="16">
        <f>H27/H34</f>
        <v>0.2437759336099585</v>
      </c>
    </row>
    <row r="28" spans="1:9" x14ac:dyDescent="0.25">
      <c r="A28" s="10" t="s">
        <v>16</v>
      </c>
      <c r="B28" s="1">
        <v>88</v>
      </c>
      <c r="C28" s="13">
        <f t="shared" si="1"/>
        <v>0.13968253968253969</v>
      </c>
      <c r="D28" s="1">
        <v>106</v>
      </c>
      <c r="E28" s="15">
        <f>D28/D34</f>
        <v>0.31736526946107785</v>
      </c>
      <c r="F28" s="1">
        <v>0</v>
      </c>
      <c r="G28" s="70"/>
      <c r="H28" s="4">
        <f t="shared" si="2"/>
        <v>194</v>
      </c>
      <c r="I28" s="16">
        <f>H28/H34</f>
        <v>0.20124481327800831</v>
      </c>
    </row>
    <row r="29" spans="1:9" x14ac:dyDescent="0.25">
      <c r="A29" s="10" t="s">
        <v>17</v>
      </c>
      <c r="B29" s="1">
        <v>59</v>
      </c>
      <c r="C29" s="13">
        <f t="shared" si="1"/>
        <v>9.3650793650793651E-2</v>
      </c>
      <c r="D29" s="1">
        <v>48</v>
      </c>
      <c r="E29" s="15">
        <f>D29/D34</f>
        <v>0.1437125748502994</v>
      </c>
      <c r="F29" s="1">
        <v>0</v>
      </c>
      <c r="G29" s="70"/>
      <c r="H29" s="4">
        <f t="shared" si="2"/>
        <v>107</v>
      </c>
      <c r="I29" s="16">
        <f>H29/H34</f>
        <v>0.11099585062240663</v>
      </c>
    </row>
    <row r="30" spans="1:9" x14ac:dyDescent="0.25">
      <c r="A30" s="10" t="s">
        <v>18</v>
      </c>
      <c r="B30" s="1">
        <v>43</v>
      </c>
      <c r="C30" s="13">
        <f t="shared" si="1"/>
        <v>6.8253968253968247E-2</v>
      </c>
      <c r="D30" s="1">
        <v>40</v>
      </c>
      <c r="E30" s="15">
        <f>D30/D34</f>
        <v>0.11976047904191617</v>
      </c>
      <c r="F30" s="1">
        <v>0</v>
      </c>
      <c r="G30" s="70"/>
      <c r="H30" s="4">
        <f t="shared" si="2"/>
        <v>83</v>
      </c>
      <c r="I30" s="16">
        <f>H30/H34</f>
        <v>8.6099585062240663E-2</v>
      </c>
    </row>
    <row r="31" spans="1:9" x14ac:dyDescent="0.25">
      <c r="A31" s="10" t="s">
        <v>19</v>
      </c>
      <c r="B31" s="1">
        <v>39</v>
      </c>
      <c r="C31" s="13">
        <f t="shared" si="1"/>
        <v>6.1904761904761907E-2</v>
      </c>
      <c r="D31" s="1">
        <v>37</v>
      </c>
      <c r="E31" s="15">
        <f>D31/D34</f>
        <v>0.11077844311377245</v>
      </c>
      <c r="F31" s="1">
        <v>0</v>
      </c>
      <c r="G31" s="70"/>
      <c r="H31" s="4">
        <f t="shared" si="2"/>
        <v>76</v>
      </c>
      <c r="I31" s="16">
        <f>H31/H34</f>
        <v>7.8838174273858919E-2</v>
      </c>
    </row>
    <row r="32" spans="1:9" x14ac:dyDescent="0.25">
      <c r="A32" s="10" t="s">
        <v>20</v>
      </c>
      <c r="B32" s="1">
        <v>15</v>
      </c>
      <c r="C32" s="13">
        <f t="shared" si="1"/>
        <v>2.3809523809523808E-2</v>
      </c>
      <c r="D32" s="1">
        <v>12</v>
      </c>
      <c r="E32" s="15">
        <f>D32/D34</f>
        <v>3.5928143712574849E-2</v>
      </c>
      <c r="F32" s="1">
        <v>0</v>
      </c>
      <c r="G32" s="70"/>
      <c r="H32" s="4">
        <f t="shared" si="2"/>
        <v>27</v>
      </c>
      <c r="I32" s="16">
        <f>H32/H34</f>
        <v>2.8008298755186723E-2</v>
      </c>
    </row>
    <row r="33" spans="1:10" x14ac:dyDescent="0.25">
      <c r="A33" s="10" t="s">
        <v>21</v>
      </c>
      <c r="B33" s="1">
        <v>0</v>
      </c>
      <c r="C33" s="13">
        <f t="shared" si="1"/>
        <v>0</v>
      </c>
      <c r="D33" s="1">
        <v>2</v>
      </c>
      <c r="E33" s="15">
        <f>D33/D34</f>
        <v>5.9880239520958087E-3</v>
      </c>
      <c r="F33" s="1">
        <v>0</v>
      </c>
      <c r="G33" s="70"/>
      <c r="H33" s="4">
        <f t="shared" si="2"/>
        <v>2</v>
      </c>
      <c r="I33" s="16">
        <f>H33/H34</f>
        <v>2.0746887966804979E-3</v>
      </c>
    </row>
    <row r="34" spans="1:10" x14ac:dyDescent="0.25">
      <c r="A34" s="11" t="s">
        <v>7</v>
      </c>
      <c r="B34" s="7">
        <f t="shared" ref="B34:E34" si="3">SUM(B24:B33)</f>
        <v>630</v>
      </c>
      <c r="C34" s="17">
        <f t="shared" si="3"/>
        <v>1</v>
      </c>
      <c r="D34" s="7">
        <f t="shared" si="3"/>
        <v>334</v>
      </c>
      <c r="E34" s="17">
        <f t="shared" si="3"/>
        <v>1</v>
      </c>
      <c r="F34" s="7">
        <f t="shared" ref="F34" si="4">SUM(F24:F33)</f>
        <v>0</v>
      </c>
      <c r="G34" s="73"/>
      <c r="H34" s="4">
        <f t="shared" si="2"/>
        <v>964</v>
      </c>
      <c r="I34" s="18">
        <f>SUM(I24:I33)</f>
        <v>1.0000000000000002</v>
      </c>
      <c r="J34" s="3"/>
    </row>
    <row r="35" spans="1:10" x14ac:dyDescent="0.25">
      <c r="A35" s="28" t="s">
        <v>22</v>
      </c>
      <c r="B35" s="29"/>
      <c r="C35" s="29"/>
      <c r="D35" s="29"/>
      <c r="E35" s="29"/>
      <c r="F35" s="29"/>
      <c r="G35" s="29"/>
      <c r="H35" s="29"/>
      <c r="I35" s="31"/>
    </row>
    <row r="36" spans="1:10" x14ac:dyDescent="0.25">
      <c r="A36" s="9" t="s">
        <v>23</v>
      </c>
      <c r="B36" s="83">
        <v>26.64</v>
      </c>
      <c r="C36" s="84"/>
      <c r="D36" s="83">
        <v>31.35</v>
      </c>
      <c r="E36" s="84"/>
      <c r="F36" s="64"/>
      <c r="G36" s="64"/>
      <c r="H36" s="85">
        <v>28.27</v>
      </c>
      <c r="I36" s="86"/>
    </row>
    <row r="37" spans="1:10" x14ac:dyDescent="0.25">
      <c r="A37" s="12" t="s">
        <v>24</v>
      </c>
      <c r="B37" s="87">
        <v>8.18</v>
      </c>
      <c r="C37" s="88"/>
      <c r="D37" s="87">
        <v>8.6300000000000008</v>
      </c>
      <c r="E37" s="88"/>
      <c r="F37" s="65"/>
      <c r="G37" s="65"/>
      <c r="H37" s="89">
        <v>8.6300000000000008</v>
      </c>
      <c r="I37" s="90"/>
    </row>
    <row r="38" spans="1:10" x14ac:dyDescent="0.25">
      <c r="A38" s="28" t="s">
        <v>46</v>
      </c>
      <c r="B38" s="29"/>
      <c r="C38" s="29"/>
      <c r="D38" s="29"/>
      <c r="E38" s="29"/>
      <c r="F38" s="29"/>
      <c r="G38" s="29"/>
      <c r="H38" s="29"/>
      <c r="I38" s="31"/>
    </row>
    <row r="39" spans="1:10" x14ac:dyDescent="0.25">
      <c r="A39" s="10" t="s">
        <v>32</v>
      </c>
      <c r="B39" s="6">
        <v>538</v>
      </c>
      <c r="C39" s="15">
        <f>B39/B42</f>
        <v>0.85396825396825393</v>
      </c>
      <c r="D39" s="6">
        <v>166</v>
      </c>
      <c r="E39" s="15">
        <f>D39/D42</f>
        <v>0.49700598802395207</v>
      </c>
      <c r="F39" s="6">
        <v>0</v>
      </c>
      <c r="G39" s="71"/>
      <c r="H39" s="6">
        <f t="shared" ref="H39:H42" si="5">B39+D39</f>
        <v>704</v>
      </c>
      <c r="I39" s="16">
        <f>H39/H42</f>
        <v>0.73029045643153523</v>
      </c>
    </row>
    <row r="40" spans="1:10" x14ac:dyDescent="0.25">
      <c r="A40" s="10" t="s">
        <v>33</v>
      </c>
      <c r="B40" s="6">
        <v>48</v>
      </c>
      <c r="C40" s="15">
        <f>B40/B42</f>
        <v>7.6190476190476197E-2</v>
      </c>
      <c r="D40" s="6">
        <v>130</v>
      </c>
      <c r="E40" s="15">
        <f>D40/D42</f>
        <v>0.38922155688622756</v>
      </c>
      <c r="F40" s="6">
        <v>0</v>
      </c>
      <c r="G40" s="71"/>
      <c r="H40" s="6">
        <f t="shared" si="5"/>
        <v>178</v>
      </c>
      <c r="I40" s="16">
        <f>H40/H42</f>
        <v>0.18464730290456433</v>
      </c>
    </row>
    <row r="41" spans="1:10" x14ac:dyDescent="0.25">
      <c r="A41" s="10" t="s">
        <v>34</v>
      </c>
      <c r="B41" s="1">
        <v>44</v>
      </c>
      <c r="C41" s="15">
        <f>B41/B42</f>
        <v>6.9841269841269843E-2</v>
      </c>
      <c r="D41" s="1">
        <v>38</v>
      </c>
      <c r="E41" s="15">
        <f>D41/D42</f>
        <v>0.11377245508982035</v>
      </c>
      <c r="F41" s="1">
        <v>0</v>
      </c>
      <c r="G41" s="71"/>
      <c r="H41" s="6">
        <f t="shared" si="5"/>
        <v>82</v>
      </c>
      <c r="I41" s="16">
        <f>H41/H42</f>
        <v>8.5062240663900418E-2</v>
      </c>
    </row>
    <row r="42" spans="1:10" x14ac:dyDescent="0.25">
      <c r="A42" s="11" t="s">
        <v>7</v>
      </c>
      <c r="B42" s="7">
        <f t="shared" ref="B42:I42" si="6">SUM(B39:B41)</f>
        <v>630</v>
      </c>
      <c r="C42" s="17">
        <f t="shared" si="6"/>
        <v>1</v>
      </c>
      <c r="D42" s="7">
        <f t="shared" si="6"/>
        <v>334</v>
      </c>
      <c r="E42" s="17">
        <f t="shared" si="6"/>
        <v>1</v>
      </c>
      <c r="F42" s="7">
        <f t="shared" ref="F42" si="7">SUM(F39:F41)</f>
        <v>0</v>
      </c>
      <c r="G42" s="72"/>
      <c r="H42" s="7">
        <f t="shared" si="5"/>
        <v>964</v>
      </c>
      <c r="I42" s="18">
        <f t="shared" si="6"/>
        <v>1</v>
      </c>
    </row>
    <row r="43" spans="1:10" x14ac:dyDescent="0.25">
      <c r="A43" s="28" t="s">
        <v>47</v>
      </c>
      <c r="B43" s="29"/>
      <c r="C43" s="29"/>
      <c r="D43" s="29"/>
      <c r="E43" s="29"/>
      <c r="F43" s="29"/>
      <c r="G43" s="29"/>
      <c r="H43" s="29"/>
      <c r="I43" s="31"/>
    </row>
    <row r="44" spans="1:10" x14ac:dyDescent="0.25">
      <c r="A44" s="9" t="s">
        <v>25</v>
      </c>
      <c r="B44" s="4">
        <v>361</v>
      </c>
      <c r="C44" s="19">
        <f>B44/B46</f>
        <v>0.57301587301587298</v>
      </c>
      <c r="D44" s="5">
        <v>150</v>
      </c>
      <c r="E44" s="19">
        <f>D44/D46</f>
        <v>0.44910179640718562</v>
      </c>
      <c r="F44" s="5">
        <v>0</v>
      </c>
      <c r="G44" s="70"/>
      <c r="H44" s="4">
        <f t="shared" ref="H44:H46" si="8">B44+D44</f>
        <v>511</v>
      </c>
      <c r="I44" s="14">
        <f>H44/H46</f>
        <v>0.53008298755186722</v>
      </c>
    </row>
    <row r="45" spans="1:10" x14ac:dyDescent="0.25">
      <c r="A45" s="10" t="s">
        <v>26</v>
      </c>
      <c r="B45" s="6">
        <v>269</v>
      </c>
      <c r="C45" s="15">
        <f>B45/B46</f>
        <v>0.42698412698412697</v>
      </c>
      <c r="D45" s="6">
        <v>184</v>
      </c>
      <c r="E45" s="15">
        <f>D45/D46</f>
        <v>0.55089820359281438</v>
      </c>
      <c r="F45" s="6">
        <v>0</v>
      </c>
      <c r="G45" s="70"/>
      <c r="H45" s="4">
        <f t="shared" si="8"/>
        <v>453</v>
      </c>
      <c r="I45" s="16">
        <f>H45/H46</f>
        <v>0.46991701244813278</v>
      </c>
    </row>
    <row r="46" spans="1:10" x14ac:dyDescent="0.25">
      <c r="A46" s="11" t="s">
        <v>7</v>
      </c>
      <c r="B46" s="7">
        <f t="shared" ref="B46:E46" si="9">SUM(B44:B45)</f>
        <v>630</v>
      </c>
      <c r="C46" s="20">
        <f t="shared" si="9"/>
        <v>1</v>
      </c>
      <c r="D46" s="7">
        <f t="shared" si="9"/>
        <v>334</v>
      </c>
      <c r="E46" s="20">
        <f t="shared" si="9"/>
        <v>1</v>
      </c>
      <c r="F46" s="7">
        <f t="shared" ref="F46" si="10">SUM(F44:F45)</f>
        <v>0</v>
      </c>
      <c r="G46" s="74"/>
      <c r="H46" s="4">
        <f t="shared" si="8"/>
        <v>964</v>
      </c>
      <c r="I46" s="38">
        <f>SUM(I44:I45)</f>
        <v>1</v>
      </c>
    </row>
    <row r="47" spans="1:10" ht="12.75" customHeight="1" x14ac:dyDescent="0.25">
      <c r="A47" s="28" t="s">
        <v>45</v>
      </c>
      <c r="B47" s="29"/>
      <c r="C47" s="29"/>
      <c r="D47" s="29"/>
      <c r="E47" s="29"/>
      <c r="F47" s="29"/>
      <c r="G47" s="29"/>
      <c r="H47" s="29"/>
      <c r="I47" s="31"/>
    </row>
    <row r="48" spans="1:10" ht="12.75" customHeight="1" x14ac:dyDescent="0.25">
      <c r="A48" s="9" t="s">
        <v>36</v>
      </c>
      <c r="B48" s="4">
        <v>178</v>
      </c>
      <c r="C48" s="19">
        <f>B48/B50</f>
        <v>0.28253968253968254</v>
      </c>
      <c r="D48" s="5">
        <v>96</v>
      </c>
      <c r="E48" s="19">
        <f>D48/D50</f>
        <v>0.28742514970059879</v>
      </c>
      <c r="F48" s="5">
        <v>0</v>
      </c>
      <c r="G48" s="70"/>
      <c r="H48" s="4">
        <f t="shared" ref="H48:H50" si="11">B48+D48</f>
        <v>274</v>
      </c>
      <c r="I48" s="14">
        <f>H48/H50</f>
        <v>0.28423236514522821</v>
      </c>
    </row>
    <row r="49" spans="1:9" ht="12.75" customHeight="1" x14ac:dyDescent="0.25">
      <c r="A49" s="10" t="s">
        <v>37</v>
      </c>
      <c r="B49" s="6">
        <v>452</v>
      </c>
      <c r="C49" s="15">
        <f>B49/B50</f>
        <v>0.71746031746031746</v>
      </c>
      <c r="D49" s="6">
        <v>238</v>
      </c>
      <c r="E49" s="15">
        <f>D49/D50</f>
        <v>0.71257485029940115</v>
      </c>
      <c r="F49" s="6">
        <v>0</v>
      </c>
      <c r="G49" s="70"/>
      <c r="H49" s="4">
        <f t="shared" si="11"/>
        <v>690</v>
      </c>
      <c r="I49" s="16">
        <f>H49/H50</f>
        <v>0.71576763485477179</v>
      </c>
    </row>
    <row r="50" spans="1:9" x14ac:dyDescent="0.25">
      <c r="A50" s="11" t="s">
        <v>7</v>
      </c>
      <c r="B50" s="7">
        <f t="shared" ref="B50:E50" si="12">SUM(B48:B49)</f>
        <v>630</v>
      </c>
      <c r="C50" s="20">
        <f t="shared" si="12"/>
        <v>1</v>
      </c>
      <c r="D50" s="7">
        <f t="shared" si="12"/>
        <v>334</v>
      </c>
      <c r="E50" s="20">
        <f t="shared" si="12"/>
        <v>1</v>
      </c>
      <c r="F50" s="7">
        <f t="shared" ref="F50" si="13">SUM(F48:F49)</f>
        <v>0</v>
      </c>
      <c r="G50" s="74"/>
      <c r="H50" s="4">
        <f t="shared" si="11"/>
        <v>964</v>
      </c>
      <c r="I50" s="18">
        <f>SUM(I48:I49)</f>
        <v>1</v>
      </c>
    </row>
    <row r="51" spans="1:9" x14ac:dyDescent="0.25">
      <c r="A51" s="32" t="s">
        <v>28</v>
      </c>
      <c r="B51" s="33"/>
      <c r="C51" s="33"/>
      <c r="D51" s="33"/>
      <c r="E51" s="33"/>
      <c r="F51" s="33"/>
      <c r="G51" s="33"/>
      <c r="H51" s="33"/>
      <c r="I51" s="37"/>
    </row>
    <row r="52" spans="1:9" x14ac:dyDescent="0.25">
      <c r="A52" s="46" t="s">
        <v>27</v>
      </c>
      <c r="B52" s="92">
        <v>453.8</v>
      </c>
      <c r="C52" s="93"/>
      <c r="D52" s="94">
        <v>190.5</v>
      </c>
      <c r="E52" s="95"/>
      <c r="F52" s="75"/>
      <c r="G52" s="75"/>
      <c r="H52" s="94">
        <v>644.29999999999995</v>
      </c>
      <c r="I52" s="96"/>
    </row>
    <row r="53" spans="1:9" x14ac:dyDescent="0.25">
      <c r="A53" s="28" t="s">
        <v>48</v>
      </c>
      <c r="B53" s="29"/>
      <c r="C53" s="29"/>
      <c r="D53" s="29"/>
      <c r="E53" s="29"/>
      <c r="F53" s="29"/>
      <c r="G53" s="29"/>
      <c r="H53" s="29"/>
      <c r="I53" s="31"/>
    </row>
    <row r="54" spans="1:9" x14ac:dyDescent="0.25">
      <c r="A54" s="40" t="s">
        <v>49</v>
      </c>
      <c r="B54" s="4">
        <v>630</v>
      </c>
      <c r="C54" s="19">
        <f>B54/B56</f>
        <v>1</v>
      </c>
      <c r="D54" s="4">
        <v>319</v>
      </c>
      <c r="E54" s="19">
        <f>D54/D56</f>
        <v>0.95508982035928147</v>
      </c>
      <c r="F54" s="4">
        <v>0</v>
      </c>
      <c r="G54" s="70"/>
      <c r="H54" s="4">
        <f t="shared" ref="H54:H56" si="14">B54+D54</f>
        <v>949</v>
      </c>
      <c r="I54" s="14">
        <f>H54/H56</f>
        <v>0.98443983402489632</v>
      </c>
    </row>
    <row r="55" spans="1:9" x14ac:dyDescent="0.25">
      <c r="A55" s="41" t="s">
        <v>50</v>
      </c>
      <c r="B55" s="6">
        <v>0</v>
      </c>
      <c r="C55" s="15">
        <f>B55/B56</f>
        <v>0</v>
      </c>
      <c r="D55" s="6">
        <v>15</v>
      </c>
      <c r="E55" s="15">
        <f>D55/D56</f>
        <v>4.4910179640718563E-2</v>
      </c>
      <c r="F55" s="6">
        <v>0</v>
      </c>
      <c r="G55" s="70"/>
      <c r="H55" s="4">
        <f t="shared" si="14"/>
        <v>15</v>
      </c>
      <c r="I55" s="16">
        <f>H55/H56</f>
        <v>1.5560165975103735E-2</v>
      </c>
    </row>
    <row r="56" spans="1:9" ht="13.8" thickBot="1" x14ac:dyDescent="0.3">
      <c r="A56" s="42" t="s">
        <v>7</v>
      </c>
      <c r="B56" s="43">
        <f t="shared" ref="B56:E56" si="15">SUM(B54:B55)</f>
        <v>630</v>
      </c>
      <c r="C56" s="44">
        <f t="shared" si="15"/>
        <v>1</v>
      </c>
      <c r="D56" s="43">
        <f t="shared" si="15"/>
        <v>334</v>
      </c>
      <c r="E56" s="44">
        <f t="shared" si="15"/>
        <v>1</v>
      </c>
      <c r="F56" s="43">
        <f t="shared" ref="F56" si="16">SUM(F54:F55)</f>
        <v>0</v>
      </c>
      <c r="G56" s="76"/>
      <c r="H56" s="43">
        <f t="shared" si="14"/>
        <v>964</v>
      </c>
      <c r="I56" s="45">
        <f>SUM(I54:I55)</f>
        <v>1</v>
      </c>
    </row>
    <row r="57" spans="1:9" ht="13.8" thickTop="1" x14ac:dyDescent="0.25">
      <c r="A57" s="113"/>
      <c r="B57" s="114"/>
      <c r="C57" s="74"/>
      <c r="D57" s="114"/>
      <c r="E57" s="74"/>
      <c r="F57" s="114"/>
      <c r="G57" s="74"/>
      <c r="H57" s="114"/>
      <c r="I57" s="115"/>
    </row>
    <row r="58" spans="1:9" ht="15" customHeight="1" x14ac:dyDescent="0.25">
      <c r="A58" s="116" t="s">
        <v>60</v>
      </c>
      <c r="B58" s="116"/>
      <c r="C58" s="116"/>
      <c r="D58" s="116"/>
      <c r="E58" s="116"/>
      <c r="F58" s="117"/>
      <c r="G58" s="116"/>
      <c r="H58" s="116"/>
      <c r="I58" s="116"/>
    </row>
    <row r="59" spans="1:9" ht="37.950000000000003" customHeight="1" x14ac:dyDescent="0.25">
      <c r="A59" s="118" t="s">
        <v>61</v>
      </c>
      <c r="B59" s="118"/>
      <c r="C59" s="118"/>
      <c r="D59" s="118"/>
      <c r="E59" s="118"/>
      <c r="F59" s="118"/>
      <c r="G59" s="118"/>
      <c r="H59" s="118"/>
      <c r="I59" s="118"/>
    </row>
    <row r="60" spans="1:9" ht="37.950000000000003" customHeight="1" x14ac:dyDescent="0.25">
      <c r="A60" s="119" t="s">
        <v>62</v>
      </c>
      <c r="B60" s="119"/>
      <c r="C60" s="119"/>
      <c r="D60" s="119"/>
      <c r="E60" s="119"/>
      <c r="F60" s="119"/>
      <c r="G60" s="119"/>
      <c r="H60" s="119"/>
      <c r="I60" s="119"/>
    </row>
    <row r="61" spans="1:9" ht="16.05" customHeight="1" x14ac:dyDescent="0.25">
      <c r="A61" s="120" t="s">
        <v>30</v>
      </c>
      <c r="B61" s="120"/>
      <c r="C61" s="120"/>
      <c r="D61" s="120"/>
      <c r="E61" s="120"/>
      <c r="F61" s="120"/>
      <c r="G61" s="120"/>
      <c r="H61" s="120"/>
      <c r="I61" s="120"/>
    </row>
    <row r="62" spans="1:9" x14ac:dyDescent="0.25">
      <c r="H62" s="91"/>
      <c r="I62" s="91"/>
    </row>
    <row r="63" spans="1:9" x14ac:dyDescent="0.25">
      <c r="H63" s="91"/>
      <c r="I63" s="91"/>
    </row>
  </sheetData>
  <mergeCells count="20">
    <mergeCell ref="A60:I60"/>
    <mergeCell ref="H62:I62"/>
    <mergeCell ref="H63:I63"/>
    <mergeCell ref="B52:C52"/>
    <mergeCell ref="D52:E52"/>
    <mergeCell ref="H52:I52"/>
    <mergeCell ref="A59:I59"/>
    <mergeCell ref="A61:I61"/>
    <mergeCell ref="B36:C36"/>
    <mergeCell ref="D36:E36"/>
    <mergeCell ref="H36:I36"/>
    <mergeCell ref="B37:C37"/>
    <mergeCell ref="D37:E37"/>
    <mergeCell ref="H37:I37"/>
    <mergeCell ref="A2:I2"/>
    <mergeCell ref="A4:I4"/>
    <mergeCell ref="B6:C6"/>
    <mergeCell ref="D6:E6"/>
    <mergeCell ref="H6:I6"/>
    <mergeCell ref="A3:I3"/>
  </mergeCells>
  <printOptions horizontalCentered="1"/>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3"/>
  <sheetViews>
    <sheetView tabSelected="1" zoomScale="96" zoomScaleNormal="96" workbookViewId="0">
      <selection activeCell="A2" sqref="A2:I2"/>
    </sheetView>
  </sheetViews>
  <sheetFormatPr defaultRowHeight="13.2" x14ac:dyDescent="0.25"/>
  <cols>
    <col min="1" max="1" width="36.6640625" customWidth="1"/>
    <col min="2" max="5" width="8.6640625" customWidth="1"/>
    <col min="6" max="6" width="6.6640625" style="2" hidden="1" customWidth="1"/>
    <col min="7" max="7" width="0" hidden="1" customWidth="1"/>
    <col min="8" max="9" width="8.6640625" customWidth="1"/>
  </cols>
  <sheetData>
    <row r="2" spans="1:9" ht="15.6" x14ac:dyDescent="0.3">
      <c r="A2" s="78" t="s">
        <v>58</v>
      </c>
      <c r="B2" s="78"/>
      <c r="C2" s="78"/>
      <c r="D2" s="78"/>
      <c r="E2" s="78"/>
      <c r="F2" s="78"/>
      <c r="G2" s="78"/>
      <c r="H2" s="78"/>
      <c r="I2" s="78"/>
    </row>
    <row r="3" spans="1:9" ht="15.6" x14ac:dyDescent="0.3">
      <c r="A3" s="78" t="s">
        <v>59</v>
      </c>
      <c r="B3" s="78"/>
      <c r="C3" s="78"/>
      <c r="D3" s="78"/>
      <c r="E3" s="78"/>
      <c r="F3" s="78"/>
      <c r="G3" s="78"/>
      <c r="H3" s="78"/>
      <c r="I3" s="78"/>
    </row>
    <row r="4" spans="1:9" ht="15.6" x14ac:dyDescent="0.3">
      <c r="A4" s="78" t="s">
        <v>52</v>
      </c>
      <c r="B4" s="78"/>
      <c r="C4" s="78"/>
      <c r="D4" s="78"/>
      <c r="E4" s="78"/>
      <c r="F4" s="78"/>
      <c r="G4" s="78"/>
      <c r="H4" s="78"/>
      <c r="I4" s="78"/>
    </row>
    <row r="5" spans="1:9" ht="13.8" thickBot="1" x14ac:dyDescent="0.3"/>
    <row r="6" spans="1:9" ht="13.8" thickTop="1" x14ac:dyDescent="0.25">
      <c r="A6" s="22"/>
      <c r="B6" s="79" t="s">
        <v>0</v>
      </c>
      <c r="C6" s="80"/>
      <c r="D6" s="81" t="s">
        <v>35</v>
      </c>
      <c r="E6" s="80"/>
      <c r="F6" s="66" t="s">
        <v>3</v>
      </c>
      <c r="G6" s="67"/>
      <c r="H6" s="79" t="s">
        <v>7</v>
      </c>
      <c r="I6" s="82"/>
    </row>
    <row r="7" spans="1:9" x14ac:dyDescent="0.25">
      <c r="A7" s="23"/>
      <c r="B7" s="24" t="s">
        <v>1</v>
      </c>
      <c r="C7" s="25" t="s">
        <v>2</v>
      </c>
      <c r="D7" s="24" t="s">
        <v>1</v>
      </c>
      <c r="E7" s="25" t="s">
        <v>2</v>
      </c>
      <c r="F7" s="26" t="s">
        <v>1</v>
      </c>
      <c r="G7" s="25" t="s">
        <v>2</v>
      </c>
      <c r="H7" s="24" t="s">
        <v>1</v>
      </c>
      <c r="I7" s="27" t="s">
        <v>2</v>
      </c>
    </row>
    <row r="8" spans="1:9" x14ac:dyDescent="0.25">
      <c r="A8" s="28" t="s">
        <v>4</v>
      </c>
      <c r="B8" s="29"/>
      <c r="C8" s="29"/>
      <c r="D8" s="29"/>
      <c r="E8" s="29"/>
      <c r="F8" s="30"/>
      <c r="G8" s="29"/>
      <c r="H8" s="29"/>
      <c r="I8" s="31"/>
    </row>
    <row r="9" spans="1:9" x14ac:dyDescent="0.25">
      <c r="A9" s="9" t="s">
        <v>5</v>
      </c>
      <c r="B9" s="4">
        <v>18</v>
      </c>
      <c r="C9" s="13">
        <f>B9/B11</f>
        <v>0.17821782178217821</v>
      </c>
      <c r="D9" s="4">
        <v>59</v>
      </c>
      <c r="E9" s="13">
        <f>D9/D11</f>
        <v>0.22779922779922779</v>
      </c>
      <c r="F9" s="5">
        <v>0</v>
      </c>
      <c r="G9" s="13" t="e">
        <f>F9/F11</f>
        <v>#DIV/0!</v>
      </c>
      <c r="H9" s="4">
        <f>B9+D9+F9</f>
        <v>77</v>
      </c>
      <c r="I9" s="14">
        <f>H9/H11</f>
        <v>0.21388888888888888</v>
      </c>
    </row>
    <row r="10" spans="1:9" x14ac:dyDescent="0.25">
      <c r="A10" s="10" t="s">
        <v>6</v>
      </c>
      <c r="B10" s="6">
        <v>83</v>
      </c>
      <c r="C10" s="15">
        <f>B10/B11</f>
        <v>0.82178217821782173</v>
      </c>
      <c r="D10" s="6">
        <v>200</v>
      </c>
      <c r="E10" s="15">
        <f>D10/D11</f>
        <v>0.77220077220077221</v>
      </c>
      <c r="F10" s="1">
        <v>0</v>
      </c>
      <c r="G10" s="15" t="e">
        <f>F10/F11</f>
        <v>#DIV/0!</v>
      </c>
      <c r="H10" s="6">
        <f>B10+D10+F10</f>
        <v>283</v>
      </c>
      <c r="I10" s="16">
        <f>H10/H11</f>
        <v>0.78611111111111109</v>
      </c>
    </row>
    <row r="11" spans="1:9" x14ac:dyDescent="0.25">
      <c r="A11" s="11" t="s">
        <v>7</v>
      </c>
      <c r="B11" s="7">
        <f>SUM(B9:B10)</f>
        <v>101</v>
      </c>
      <c r="C11" s="17">
        <f>SUM(C9:C10)</f>
        <v>1</v>
      </c>
      <c r="D11" s="7">
        <f>D9+D10</f>
        <v>259</v>
      </c>
      <c r="E11" s="17">
        <f>SUM(E9:E10)</f>
        <v>1</v>
      </c>
      <c r="F11" s="8">
        <f>SUM(F9:F10)</f>
        <v>0</v>
      </c>
      <c r="G11" s="17" t="e">
        <f>SUM(G9:G10)</f>
        <v>#DIV/0!</v>
      </c>
      <c r="H11" s="7">
        <f>B11+D11+F11</f>
        <v>360</v>
      </c>
      <c r="I11" s="18">
        <f>SUM(I9:I10)</f>
        <v>1</v>
      </c>
    </row>
    <row r="12" spans="1:9" x14ac:dyDescent="0.25">
      <c r="A12" s="28" t="s">
        <v>8</v>
      </c>
      <c r="B12" s="35"/>
      <c r="C12" s="35"/>
      <c r="D12" s="35"/>
      <c r="E12" s="35"/>
      <c r="F12" s="35"/>
      <c r="G12" s="35"/>
      <c r="H12" s="35"/>
      <c r="I12" s="36"/>
    </row>
    <row r="13" spans="1:9" x14ac:dyDescent="0.25">
      <c r="A13" s="9" t="s">
        <v>38</v>
      </c>
      <c r="B13" s="5">
        <v>0</v>
      </c>
      <c r="C13" s="13">
        <f>B13/B22</f>
        <v>0</v>
      </c>
      <c r="D13" s="5">
        <v>0</v>
      </c>
      <c r="E13" s="13">
        <f>D13/D22</f>
        <v>0</v>
      </c>
      <c r="F13" s="5">
        <v>0</v>
      </c>
      <c r="G13" s="13" t="e">
        <f>F13/F22</f>
        <v>#DIV/0!</v>
      </c>
      <c r="H13" s="4">
        <f t="shared" ref="H13:H21" si="0">B13+D13+F13</f>
        <v>0</v>
      </c>
      <c r="I13" s="14">
        <f>H13/H22</f>
        <v>0</v>
      </c>
    </row>
    <row r="14" spans="1:9" x14ac:dyDescent="0.25">
      <c r="A14" s="10" t="s">
        <v>9</v>
      </c>
      <c r="B14" s="1">
        <v>0</v>
      </c>
      <c r="C14" s="15">
        <f>B14/B22</f>
        <v>0</v>
      </c>
      <c r="D14" s="1">
        <v>0</v>
      </c>
      <c r="E14" s="15">
        <f>D14/D22</f>
        <v>0</v>
      </c>
      <c r="F14" s="1">
        <v>0</v>
      </c>
      <c r="G14" s="15" t="e">
        <f>F14/F22</f>
        <v>#DIV/0!</v>
      </c>
      <c r="H14" s="6">
        <f t="shared" si="0"/>
        <v>0</v>
      </c>
      <c r="I14" s="16">
        <f>H14/H22</f>
        <v>0</v>
      </c>
    </row>
    <row r="15" spans="1:9" x14ac:dyDescent="0.25">
      <c r="A15" s="10" t="s">
        <v>39</v>
      </c>
      <c r="B15" s="1">
        <v>15</v>
      </c>
      <c r="C15" s="15">
        <f>B15/B22</f>
        <v>0.14851485148514851</v>
      </c>
      <c r="D15" s="1">
        <v>41</v>
      </c>
      <c r="E15" s="15">
        <f>D15/D22</f>
        <v>0.15830115830115829</v>
      </c>
      <c r="F15" s="1">
        <v>0</v>
      </c>
      <c r="G15" s="15" t="e">
        <f>F15/F22</f>
        <v>#DIV/0!</v>
      </c>
      <c r="H15" s="6">
        <f t="shared" si="0"/>
        <v>56</v>
      </c>
      <c r="I15" s="16">
        <f>H15/H22</f>
        <v>0.15555555555555556</v>
      </c>
    </row>
    <row r="16" spans="1:9" x14ac:dyDescent="0.25">
      <c r="A16" s="10" t="s">
        <v>40</v>
      </c>
      <c r="B16" s="1">
        <v>8</v>
      </c>
      <c r="C16" s="15">
        <f>B16/B22</f>
        <v>7.9207920792079209E-2</v>
      </c>
      <c r="D16" s="1">
        <v>11</v>
      </c>
      <c r="E16" s="15">
        <f>D16/D22</f>
        <v>4.2471042471042469E-2</v>
      </c>
      <c r="F16" s="1">
        <v>0</v>
      </c>
      <c r="G16" s="15" t="e">
        <f>F16/F22</f>
        <v>#DIV/0!</v>
      </c>
      <c r="H16" s="6">
        <f t="shared" si="0"/>
        <v>19</v>
      </c>
      <c r="I16" s="16">
        <f>H16/H22</f>
        <v>5.2777777777777778E-2</v>
      </c>
    </row>
    <row r="17" spans="1:9" x14ac:dyDescent="0.25">
      <c r="A17" s="10" t="s">
        <v>41</v>
      </c>
      <c r="B17" s="1">
        <v>0</v>
      </c>
      <c r="C17" s="15">
        <f>B17/B22</f>
        <v>0</v>
      </c>
      <c r="D17" s="1">
        <v>0</v>
      </c>
      <c r="E17" s="15">
        <f>D17/D22</f>
        <v>0</v>
      </c>
      <c r="F17" s="1">
        <v>0</v>
      </c>
      <c r="G17" s="15" t="e">
        <f>F17/F22</f>
        <v>#DIV/0!</v>
      </c>
      <c r="H17" s="6">
        <f t="shared" si="0"/>
        <v>0</v>
      </c>
      <c r="I17" s="16">
        <f>H17/H22</f>
        <v>0</v>
      </c>
    </row>
    <row r="18" spans="1:9" x14ac:dyDescent="0.25">
      <c r="A18" s="10" t="s">
        <v>10</v>
      </c>
      <c r="B18" s="6">
        <v>75</v>
      </c>
      <c r="C18" s="15">
        <f>B18/B22</f>
        <v>0.74257425742574257</v>
      </c>
      <c r="D18" s="6">
        <v>194</v>
      </c>
      <c r="E18" s="15">
        <f>D18/D22</f>
        <v>0.74903474903474898</v>
      </c>
      <c r="F18" s="1">
        <v>0</v>
      </c>
      <c r="G18" s="15" t="e">
        <f>F18/F22</f>
        <v>#DIV/0!</v>
      </c>
      <c r="H18" s="6">
        <f t="shared" si="0"/>
        <v>269</v>
      </c>
      <c r="I18" s="16">
        <f>H18/H22</f>
        <v>0.74722222222222223</v>
      </c>
    </row>
    <row r="19" spans="1:9" x14ac:dyDescent="0.25">
      <c r="A19" s="10" t="s">
        <v>42</v>
      </c>
      <c r="B19" s="6">
        <v>2</v>
      </c>
      <c r="C19" s="15">
        <f>B19/B22</f>
        <v>1.9801980198019802E-2</v>
      </c>
      <c r="D19" s="6">
        <v>8</v>
      </c>
      <c r="E19" s="15">
        <f>D19/D22</f>
        <v>3.0888030888030889E-2</v>
      </c>
      <c r="F19" s="1">
        <v>0</v>
      </c>
      <c r="G19" s="15" t="e">
        <f>F19/F22</f>
        <v>#DIV/0!</v>
      </c>
      <c r="H19" s="6">
        <f t="shared" si="0"/>
        <v>10</v>
      </c>
      <c r="I19" s="16">
        <f>H19/H22</f>
        <v>2.7777777777777776E-2</v>
      </c>
    </row>
    <row r="20" spans="1:9" x14ac:dyDescent="0.25">
      <c r="A20" s="10" t="s">
        <v>43</v>
      </c>
      <c r="B20" s="1">
        <v>0</v>
      </c>
      <c r="C20" s="15">
        <f>B20/B22</f>
        <v>0</v>
      </c>
      <c r="D20" s="1">
        <v>5</v>
      </c>
      <c r="E20" s="15">
        <f>D20/D22</f>
        <v>1.9305019305019305E-2</v>
      </c>
      <c r="F20" s="1">
        <v>0</v>
      </c>
      <c r="G20" s="15" t="e">
        <f>F20/F22</f>
        <v>#DIV/0!</v>
      </c>
      <c r="H20" s="6">
        <f t="shared" si="0"/>
        <v>5</v>
      </c>
      <c r="I20" s="16">
        <f>H20/H22</f>
        <v>1.3888888888888888E-2</v>
      </c>
    </row>
    <row r="21" spans="1:9" x14ac:dyDescent="0.25">
      <c r="A21" s="21" t="s">
        <v>44</v>
      </c>
      <c r="B21" s="8">
        <v>1</v>
      </c>
      <c r="C21" s="15">
        <f>B21/B22</f>
        <v>9.9009900990099011E-3</v>
      </c>
      <c r="D21" s="8">
        <v>0</v>
      </c>
      <c r="E21" s="15">
        <f>D21/D22</f>
        <v>0</v>
      </c>
      <c r="F21" s="8">
        <v>0</v>
      </c>
      <c r="G21" s="15" t="e">
        <f>F21/F22</f>
        <v>#DIV/0!</v>
      </c>
      <c r="H21" s="7">
        <f t="shared" si="0"/>
        <v>1</v>
      </c>
      <c r="I21" s="18">
        <f>H21/H22</f>
        <v>2.7777777777777779E-3</v>
      </c>
    </row>
    <row r="22" spans="1:9" x14ac:dyDescent="0.25">
      <c r="A22" s="11" t="s">
        <v>7</v>
      </c>
      <c r="B22" s="7">
        <f>SUM(B13:B21)</f>
        <v>101</v>
      </c>
      <c r="C22" s="17">
        <f>SUM(C13:C21)</f>
        <v>1</v>
      </c>
      <c r="D22" s="7">
        <f>SUM(D13:D21)</f>
        <v>259</v>
      </c>
      <c r="E22" s="17">
        <f>SUM(E13:E21)</f>
        <v>0.99999999999999989</v>
      </c>
      <c r="F22" s="8">
        <f>SUM(F13:F21)</f>
        <v>0</v>
      </c>
      <c r="G22" s="17" t="e">
        <f>SUM(G13:G20)</f>
        <v>#DIV/0!</v>
      </c>
      <c r="H22" s="7">
        <f>SUM(H13:H21)</f>
        <v>360</v>
      </c>
      <c r="I22" s="18">
        <f>SUM(I13:I21)</f>
        <v>1</v>
      </c>
    </row>
    <row r="23" spans="1:9" x14ac:dyDescent="0.25">
      <c r="A23" s="28" t="s">
        <v>11</v>
      </c>
      <c r="B23" s="35"/>
      <c r="C23" s="35"/>
      <c r="D23" s="35"/>
      <c r="E23" s="35"/>
      <c r="F23" s="35"/>
      <c r="G23" s="35"/>
      <c r="H23" s="35"/>
      <c r="I23" s="36"/>
    </row>
    <row r="24" spans="1:9" x14ac:dyDescent="0.25">
      <c r="A24" s="39" t="s">
        <v>12</v>
      </c>
      <c r="B24" s="5">
        <v>0</v>
      </c>
      <c r="C24" s="13">
        <f t="shared" ref="C24:C33" si="1">B24/$B$34</f>
        <v>0</v>
      </c>
      <c r="D24" s="5">
        <v>0</v>
      </c>
      <c r="E24" s="13">
        <f>D24/D34</f>
        <v>0</v>
      </c>
      <c r="F24" s="5">
        <v>0</v>
      </c>
      <c r="G24" s="13" t="e">
        <f>F24/F34</f>
        <v>#DIV/0!</v>
      </c>
      <c r="H24" s="5">
        <f t="shared" ref="H24:H34" si="2">B24+D24+F24</f>
        <v>0</v>
      </c>
      <c r="I24" s="14">
        <f>H24/H34</f>
        <v>0</v>
      </c>
    </row>
    <row r="25" spans="1:9" x14ac:dyDescent="0.25">
      <c r="A25" s="10" t="s">
        <v>13</v>
      </c>
      <c r="B25" s="1">
        <v>10</v>
      </c>
      <c r="C25" s="13">
        <f t="shared" si="1"/>
        <v>9.9009900990099015E-2</v>
      </c>
      <c r="D25" s="1">
        <v>0</v>
      </c>
      <c r="E25" s="15">
        <f>D25/D34</f>
        <v>0</v>
      </c>
      <c r="F25" s="1">
        <v>0</v>
      </c>
      <c r="G25" s="15" t="e">
        <f>F25/F34</f>
        <v>#DIV/0!</v>
      </c>
      <c r="H25" s="1">
        <f t="shared" si="2"/>
        <v>10</v>
      </c>
      <c r="I25" s="16">
        <f>H25/H34</f>
        <v>2.7777777777777776E-2</v>
      </c>
    </row>
    <row r="26" spans="1:9" x14ac:dyDescent="0.25">
      <c r="A26" s="10" t="s">
        <v>14</v>
      </c>
      <c r="B26" s="1">
        <v>20</v>
      </c>
      <c r="C26" s="13">
        <f t="shared" si="1"/>
        <v>0.19801980198019803</v>
      </c>
      <c r="D26" s="1">
        <v>0</v>
      </c>
      <c r="E26" s="15">
        <f>D26/D34</f>
        <v>0</v>
      </c>
      <c r="F26" s="1">
        <v>0</v>
      </c>
      <c r="G26" s="15" t="e">
        <f>F26/F34</f>
        <v>#DIV/0!</v>
      </c>
      <c r="H26" s="5">
        <f t="shared" si="2"/>
        <v>20</v>
      </c>
      <c r="I26" s="16">
        <f>H26/H34</f>
        <v>5.5555555555555552E-2</v>
      </c>
    </row>
    <row r="27" spans="1:9" x14ac:dyDescent="0.25">
      <c r="A27" s="10" t="s">
        <v>15</v>
      </c>
      <c r="B27" s="1">
        <v>25</v>
      </c>
      <c r="C27" s="13">
        <f t="shared" si="1"/>
        <v>0.24752475247524752</v>
      </c>
      <c r="D27" s="1">
        <v>53</v>
      </c>
      <c r="E27" s="15">
        <f>D27/D34</f>
        <v>0.20463320463320464</v>
      </c>
      <c r="F27" s="1">
        <v>0</v>
      </c>
      <c r="G27" s="15" t="e">
        <f>F27/F34</f>
        <v>#DIV/0!</v>
      </c>
      <c r="H27" s="5">
        <f t="shared" si="2"/>
        <v>78</v>
      </c>
      <c r="I27" s="16">
        <f>H27/H34</f>
        <v>0.21666666666666667</v>
      </c>
    </row>
    <row r="28" spans="1:9" x14ac:dyDescent="0.25">
      <c r="A28" s="10" t="s">
        <v>16</v>
      </c>
      <c r="B28" s="1">
        <v>16</v>
      </c>
      <c r="C28" s="13">
        <f t="shared" si="1"/>
        <v>0.15841584158415842</v>
      </c>
      <c r="D28" s="1">
        <v>59</v>
      </c>
      <c r="E28" s="15">
        <f>D28/D34</f>
        <v>0.22779922779922779</v>
      </c>
      <c r="F28" s="1">
        <v>0</v>
      </c>
      <c r="G28" s="15" t="e">
        <f>F28/F34</f>
        <v>#DIV/0!</v>
      </c>
      <c r="H28" s="5">
        <f t="shared" si="2"/>
        <v>75</v>
      </c>
      <c r="I28" s="16">
        <f>H28/H34</f>
        <v>0.20833333333333334</v>
      </c>
    </row>
    <row r="29" spans="1:9" x14ac:dyDescent="0.25">
      <c r="A29" s="10" t="s">
        <v>17</v>
      </c>
      <c r="B29" s="1">
        <v>7</v>
      </c>
      <c r="C29" s="13">
        <f t="shared" si="1"/>
        <v>6.9306930693069313E-2</v>
      </c>
      <c r="D29" s="1">
        <v>43</v>
      </c>
      <c r="E29" s="15">
        <f>D29/D34</f>
        <v>0.16602316602316602</v>
      </c>
      <c r="F29" s="1">
        <v>0</v>
      </c>
      <c r="G29" s="15" t="e">
        <f>F29/F34</f>
        <v>#DIV/0!</v>
      </c>
      <c r="H29" s="5">
        <f t="shared" si="2"/>
        <v>50</v>
      </c>
      <c r="I29" s="16">
        <f>H29/H34</f>
        <v>0.1388888888888889</v>
      </c>
    </row>
    <row r="30" spans="1:9" x14ac:dyDescent="0.25">
      <c r="A30" s="10" t="s">
        <v>18</v>
      </c>
      <c r="B30" s="1">
        <v>12</v>
      </c>
      <c r="C30" s="13">
        <f t="shared" si="1"/>
        <v>0.11881188118811881</v>
      </c>
      <c r="D30" s="1">
        <v>41</v>
      </c>
      <c r="E30" s="15">
        <f>D30/D34</f>
        <v>0.15830115830115829</v>
      </c>
      <c r="F30" s="1">
        <v>0</v>
      </c>
      <c r="G30" s="15" t="e">
        <f>F30/F34</f>
        <v>#DIV/0!</v>
      </c>
      <c r="H30" s="5">
        <f t="shared" si="2"/>
        <v>53</v>
      </c>
      <c r="I30" s="16">
        <f>H30/H34</f>
        <v>0.14722222222222223</v>
      </c>
    </row>
    <row r="31" spans="1:9" x14ac:dyDescent="0.25">
      <c r="A31" s="10" t="s">
        <v>19</v>
      </c>
      <c r="B31" s="1">
        <v>7</v>
      </c>
      <c r="C31" s="13">
        <f t="shared" si="1"/>
        <v>6.9306930693069313E-2</v>
      </c>
      <c r="D31" s="1">
        <v>45</v>
      </c>
      <c r="E31" s="15">
        <f>D31/D34</f>
        <v>0.17374517374517376</v>
      </c>
      <c r="F31" s="1">
        <v>0</v>
      </c>
      <c r="G31" s="15" t="e">
        <f>F31/F34</f>
        <v>#DIV/0!</v>
      </c>
      <c r="H31" s="5">
        <f t="shared" si="2"/>
        <v>52</v>
      </c>
      <c r="I31" s="16">
        <f>H31/H34</f>
        <v>0.14444444444444443</v>
      </c>
    </row>
    <row r="32" spans="1:9" x14ac:dyDescent="0.25">
      <c r="A32" s="10" t="s">
        <v>20</v>
      </c>
      <c r="B32" s="1">
        <v>4</v>
      </c>
      <c r="C32" s="13">
        <f t="shared" si="1"/>
        <v>3.9603960396039604E-2</v>
      </c>
      <c r="D32" s="1">
        <v>18</v>
      </c>
      <c r="E32" s="15">
        <f>D32/D34</f>
        <v>6.9498069498069498E-2</v>
      </c>
      <c r="F32" s="1">
        <v>0</v>
      </c>
      <c r="G32" s="15" t="e">
        <f>F32/F34</f>
        <v>#DIV/0!</v>
      </c>
      <c r="H32" s="5">
        <f t="shared" si="2"/>
        <v>22</v>
      </c>
      <c r="I32" s="16">
        <f>H32/H34</f>
        <v>6.1111111111111109E-2</v>
      </c>
    </row>
    <row r="33" spans="1:10" x14ac:dyDescent="0.25">
      <c r="A33" s="10" t="s">
        <v>21</v>
      </c>
      <c r="B33" s="1">
        <v>0</v>
      </c>
      <c r="C33" s="13">
        <f t="shared" si="1"/>
        <v>0</v>
      </c>
      <c r="D33" s="1">
        <v>0</v>
      </c>
      <c r="E33" s="15">
        <f>D33/D34</f>
        <v>0</v>
      </c>
      <c r="F33" s="1">
        <v>0</v>
      </c>
      <c r="G33" s="15" t="e">
        <f>F33/F34</f>
        <v>#DIV/0!</v>
      </c>
      <c r="H33" s="5">
        <f t="shared" si="2"/>
        <v>0</v>
      </c>
      <c r="I33" s="16">
        <f>H33/H34</f>
        <v>0</v>
      </c>
    </row>
    <row r="34" spans="1:10" x14ac:dyDescent="0.25">
      <c r="A34" s="11" t="s">
        <v>7</v>
      </c>
      <c r="B34" s="7">
        <f t="shared" ref="B34:G34" si="3">SUM(B24:B33)</f>
        <v>101</v>
      </c>
      <c r="C34" s="17">
        <f t="shared" si="3"/>
        <v>1</v>
      </c>
      <c r="D34" s="7">
        <f t="shared" si="3"/>
        <v>259</v>
      </c>
      <c r="E34" s="17">
        <f t="shared" si="3"/>
        <v>1</v>
      </c>
      <c r="F34" s="7">
        <f t="shared" si="3"/>
        <v>0</v>
      </c>
      <c r="G34" s="17" t="e">
        <f t="shared" si="3"/>
        <v>#DIV/0!</v>
      </c>
      <c r="H34" s="4">
        <f t="shared" si="2"/>
        <v>360</v>
      </c>
      <c r="I34" s="18">
        <f>SUM(I24:I33)</f>
        <v>1</v>
      </c>
      <c r="J34" s="3"/>
    </row>
    <row r="35" spans="1:10" x14ac:dyDescent="0.25">
      <c r="A35" s="28" t="s">
        <v>22</v>
      </c>
      <c r="B35" s="29"/>
      <c r="C35" s="29"/>
      <c r="D35" s="29"/>
      <c r="E35" s="29"/>
      <c r="F35" s="30"/>
      <c r="G35" s="29"/>
      <c r="H35" s="29"/>
      <c r="I35" s="31"/>
    </row>
    <row r="36" spans="1:10" x14ac:dyDescent="0.25">
      <c r="A36" s="9" t="s">
        <v>23</v>
      </c>
      <c r="B36" s="83">
        <v>28.07</v>
      </c>
      <c r="C36" s="84"/>
      <c r="D36" s="83">
        <v>33.770000000000003</v>
      </c>
      <c r="E36" s="84"/>
      <c r="F36" s="83"/>
      <c r="G36" s="84"/>
      <c r="H36" s="85">
        <v>32.17</v>
      </c>
      <c r="I36" s="86"/>
    </row>
    <row r="37" spans="1:10" x14ac:dyDescent="0.25">
      <c r="A37" s="12" t="s">
        <v>24</v>
      </c>
      <c r="B37" s="87">
        <v>8.93</v>
      </c>
      <c r="C37" s="88"/>
      <c r="D37" s="87">
        <v>9.18</v>
      </c>
      <c r="E37" s="88"/>
      <c r="F37" s="87"/>
      <c r="G37" s="88"/>
      <c r="H37" s="89">
        <v>9.4499999999999993</v>
      </c>
      <c r="I37" s="90"/>
    </row>
    <row r="38" spans="1:10" x14ac:dyDescent="0.25">
      <c r="A38" s="28" t="s">
        <v>46</v>
      </c>
      <c r="B38" s="29"/>
      <c r="C38" s="29"/>
      <c r="D38" s="29"/>
      <c r="E38" s="29"/>
      <c r="F38" s="30"/>
      <c r="G38" s="29"/>
      <c r="H38" s="29"/>
      <c r="I38" s="31"/>
    </row>
    <row r="39" spans="1:10" x14ac:dyDescent="0.25">
      <c r="A39" s="10" t="s">
        <v>32</v>
      </c>
      <c r="B39" s="6">
        <v>100</v>
      </c>
      <c r="C39" s="15">
        <f>B39/B42</f>
        <v>0.99009900990099009</v>
      </c>
      <c r="D39" s="6">
        <v>245</v>
      </c>
      <c r="E39" s="15">
        <f>D39/D42</f>
        <v>0.94594594594594594</v>
      </c>
      <c r="F39" s="1">
        <v>0</v>
      </c>
      <c r="G39" s="15" t="e">
        <f>F39/F42</f>
        <v>#DIV/0!</v>
      </c>
      <c r="H39" s="6">
        <f>B39+D39+F39</f>
        <v>345</v>
      </c>
      <c r="I39" s="16">
        <f>H39/H42</f>
        <v>0.95833333333333337</v>
      </c>
    </row>
    <row r="40" spans="1:10" x14ac:dyDescent="0.25">
      <c r="A40" s="10" t="s">
        <v>33</v>
      </c>
      <c r="B40" s="6">
        <v>0</v>
      </c>
      <c r="C40" s="15">
        <f>B40/B42</f>
        <v>0</v>
      </c>
      <c r="D40" s="6">
        <v>5</v>
      </c>
      <c r="E40" s="15">
        <f>D40/D42</f>
        <v>1.9305019305019305E-2</v>
      </c>
      <c r="F40" s="1">
        <v>0</v>
      </c>
      <c r="G40" s="15" t="e">
        <f>F40/F42</f>
        <v>#DIV/0!</v>
      </c>
      <c r="H40" s="6">
        <f>B40+D40+F40</f>
        <v>5</v>
      </c>
      <c r="I40" s="16">
        <f>H40/H42</f>
        <v>1.3888888888888888E-2</v>
      </c>
    </row>
    <row r="41" spans="1:10" x14ac:dyDescent="0.25">
      <c r="A41" s="10" t="s">
        <v>34</v>
      </c>
      <c r="B41" s="1">
        <v>1</v>
      </c>
      <c r="C41" s="15">
        <f>B41/B42</f>
        <v>9.9009900990099011E-3</v>
      </c>
      <c r="D41" s="1">
        <v>9</v>
      </c>
      <c r="E41" s="15">
        <f>D41/D42</f>
        <v>3.4749034749034749E-2</v>
      </c>
      <c r="F41" s="1">
        <v>0</v>
      </c>
      <c r="G41" s="15" t="e">
        <f>F41/F42</f>
        <v>#DIV/0!</v>
      </c>
      <c r="H41" s="6">
        <f>B41+D41+F41</f>
        <v>10</v>
      </c>
      <c r="I41" s="16">
        <f>H41/H42</f>
        <v>2.7777777777777776E-2</v>
      </c>
    </row>
    <row r="42" spans="1:10" x14ac:dyDescent="0.25">
      <c r="A42" s="11" t="s">
        <v>7</v>
      </c>
      <c r="B42" s="7">
        <f t="shared" ref="B42:I42" si="4">SUM(B39:B41)</f>
        <v>101</v>
      </c>
      <c r="C42" s="17">
        <f t="shared" si="4"/>
        <v>1</v>
      </c>
      <c r="D42" s="7">
        <f t="shared" si="4"/>
        <v>259</v>
      </c>
      <c r="E42" s="17">
        <f t="shared" si="4"/>
        <v>1</v>
      </c>
      <c r="F42" s="8">
        <f t="shared" si="4"/>
        <v>0</v>
      </c>
      <c r="G42" s="17" t="e">
        <f t="shared" si="4"/>
        <v>#DIV/0!</v>
      </c>
      <c r="H42" s="7">
        <f t="shared" si="4"/>
        <v>360</v>
      </c>
      <c r="I42" s="18">
        <f t="shared" si="4"/>
        <v>1</v>
      </c>
    </row>
    <row r="43" spans="1:10" x14ac:dyDescent="0.25">
      <c r="A43" s="28" t="s">
        <v>47</v>
      </c>
      <c r="B43" s="29"/>
      <c r="C43" s="29"/>
      <c r="D43" s="29"/>
      <c r="E43" s="29"/>
      <c r="F43" s="30"/>
      <c r="G43" s="29"/>
      <c r="H43" s="29"/>
      <c r="I43" s="31"/>
    </row>
    <row r="44" spans="1:10" x14ac:dyDescent="0.25">
      <c r="A44" s="9" t="s">
        <v>25</v>
      </c>
      <c r="B44" s="4">
        <v>69</v>
      </c>
      <c r="C44" s="19">
        <f>B44/B46</f>
        <v>0.68316831683168322</v>
      </c>
      <c r="D44" s="5">
        <v>71</v>
      </c>
      <c r="E44" s="19">
        <f>D44/D46</f>
        <v>0.27413127413127414</v>
      </c>
      <c r="F44" s="5">
        <v>0</v>
      </c>
      <c r="G44" s="19" t="e">
        <f>F44/F46</f>
        <v>#DIV/0!</v>
      </c>
      <c r="H44" s="4">
        <f>B44+D44+F44</f>
        <v>140</v>
      </c>
      <c r="I44" s="14">
        <f>H44/H46</f>
        <v>0.3888888888888889</v>
      </c>
    </row>
    <row r="45" spans="1:10" x14ac:dyDescent="0.25">
      <c r="A45" s="10" t="s">
        <v>26</v>
      </c>
      <c r="B45" s="6">
        <v>32</v>
      </c>
      <c r="C45" s="15">
        <f>B45/B46</f>
        <v>0.31683168316831684</v>
      </c>
      <c r="D45" s="6">
        <v>188</v>
      </c>
      <c r="E45" s="15">
        <f>D45/D46</f>
        <v>0.72586872586872586</v>
      </c>
      <c r="F45" s="1">
        <v>0</v>
      </c>
      <c r="G45" s="15" t="e">
        <f>F45/F46</f>
        <v>#DIV/0!</v>
      </c>
      <c r="H45" s="4">
        <f>B45+D45+F45</f>
        <v>220</v>
      </c>
      <c r="I45" s="16">
        <f>H45/H46</f>
        <v>0.61111111111111116</v>
      </c>
    </row>
    <row r="46" spans="1:10" x14ac:dyDescent="0.25">
      <c r="A46" s="11" t="s">
        <v>7</v>
      </c>
      <c r="B46" s="7">
        <f t="shared" ref="B46:G46" si="5">SUM(B44:B45)</f>
        <v>101</v>
      </c>
      <c r="C46" s="20">
        <f t="shared" si="5"/>
        <v>1</v>
      </c>
      <c r="D46" s="7">
        <f t="shared" si="5"/>
        <v>259</v>
      </c>
      <c r="E46" s="20">
        <f t="shared" si="5"/>
        <v>1</v>
      </c>
      <c r="F46" s="7">
        <f t="shared" si="5"/>
        <v>0</v>
      </c>
      <c r="G46" s="20" t="e">
        <f t="shared" si="5"/>
        <v>#DIV/0!</v>
      </c>
      <c r="H46" s="4">
        <f>B46+D46+F46</f>
        <v>360</v>
      </c>
      <c r="I46" s="38">
        <f>SUM(I44:I45)</f>
        <v>1</v>
      </c>
    </row>
    <row r="47" spans="1:10" ht="12.75" customHeight="1" x14ac:dyDescent="0.25">
      <c r="A47" s="28" t="s">
        <v>45</v>
      </c>
      <c r="B47" s="29"/>
      <c r="C47" s="29"/>
      <c r="D47" s="29"/>
      <c r="E47" s="29"/>
      <c r="F47" s="30"/>
      <c r="G47" s="29"/>
      <c r="H47" s="29"/>
      <c r="I47" s="31"/>
    </row>
    <row r="48" spans="1:10" ht="12.75" customHeight="1" x14ac:dyDescent="0.25">
      <c r="A48" s="9" t="s">
        <v>36</v>
      </c>
      <c r="B48" s="4">
        <v>11</v>
      </c>
      <c r="C48" s="19">
        <f>B48/B50</f>
        <v>0.10891089108910891</v>
      </c>
      <c r="D48" s="5">
        <v>96</v>
      </c>
      <c r="E48" s="19">
        <f>D48/D50</f>
        <v>0.37065637065637064</v>
      </c>
      <c r="F48" s="5">
        <v>0</v>
      </c>
      <c r="G48" s="19" t="e">
        <f>F48/F50</f>
        <v>#DIV/0!</v>
      </c>
      <c r="H48" s="4">
        <f>B48+D48+F48</f>
        <v>107</v>
      </c>
      <c r="I48" s="14">
        <f>H48/H50</f>
        <v>0.29722222222222222</v>
      </c>
    </row>
    <row r="49" spans="1:9" ht="12.75" customHeight="1" x14ac:dyDescent="0.25">
      <c r="A49" s="10" t="s">
        <v>37</v>
      </c>
      <c r="B49" s="6">
        <v>90</v>
      </c>
      <c r="C49" s="15">
        <f>B49/B50</f>
        <v>0.8910891089108911</v>
      </c>
      <c r="D49" s="6">
        <v>163</v>
      </c>
      <c r="E49" s="15">
        <f>D49/D50</f>
        <v>0.62934362934362931</v>
      </c>
      <c r="F49" s="1">
        <v>0</v>
      </c>
      <c r="G49" s="15" t="e">
        <f>F49/F50</f>
        <v>#DIV/0!</v>
      </c>
      <c r="H49" s="4">
        <f>B49+D49+F49</f>
        <v>253</v>
      </c>
      <c r="I49" s="16">
        <f>H49/H50</f>
        <v>0.70277777777777772</v>
      </c>
    </row>
    <row r="50" spans="1:9" x14ac:dyDescent="0.25">
      <c r="A50" s="11" t="s">
        <v>7</v>
      </c>
      <c r="B50" s="7">
        <f t="shared" ref="B50:G50" si="6">SUM(B48:B49)</f>
        <v>101</v>
      </c>
      <c r="C50" s="20">
        <f t="shared" si="6"/>
        <v>1</v>
      </c>
      <c r="D50" s="7">
        <f t="shared" si="6"/>
        <v>259</v>
      </c>
      <c r="E50" s="20">
        <f t="shared" si="6"/>
        <v>1</v>
      </c>
      <c r="F50" s="7">
        <f t="shared" si="6"/>
        <v>0</v>
      </c>
      <c r="G50" s="20" t="e">
        <f t="shared" si="6"/>
        <v>#DIV/0!</v>
      </c>
      <c r="H50" s="4">
        <f>B50+D50+F50</f>
        <v>360</v>
      </c>
      <c r="I50" s="18">
        <f>SUM(I48:I49)</f>
        <v>1</v>
      </c>
    </row>
    <row r="51" spans="1:9" x14ac:dyDescent="0.25">
      <c r="A51" s="32" t="s">
        <v>28</v>
      </c>
      <c r="B51" s="33"/>
      <c r="C51" s="33"/>
      <c r="D51" s="33"/>
      <c r="E51" s="33"/>
      <c r="F51" s="34"/>
      <c r="G51" s="33"/>
      <c r="H51" s="33"/>
      <c r="I51" s="37"/>
    </row>
    <row r="52" spans="1:9" x14ac:dyDescent="0.25">
      <c r="A52" s="46" t="s">
        <v>27</v>
      </c>
      <c r="B52" s="92">
        <v>79.5</v>
      </c>
      <c r="C52" s="93"/>
      <c r="D52" s="94">
        <v>147.6</v>
      </c>
      <c r="E52" s="95"/>
      <c r="F52" s="92"/>
      <c r="G52" s="93"/>
      <c r="H52" s="94">
        <v>227.1</v>
      </c>
      <c r="I52" s="96"/>
    </row>
    <row r="53" spans="1:9" x14ac:dyDescent="0.25">
      <c r="A53" s="28" t="s">
        <v>48</v>
      </c>
      <c r="B53" s="29"/>
      <c r="C53" s="29"/>
      <c r="D53" s="29"/>
      <c r="E53" s="29"/>
      <c r="F53" s="30"/>
      <c r="G53" s="29"/>
      <c r="H53" s="29"/>
      <c r="I53" s="31"/>
    </row>
    <row r="54" spans="1:9" x14ac:dyDescent="0.25">
      <c r="A54" s="40" t="s">
        <v>49</v>
      </c>
      <c r="B54" s="4">
        <v>65</v>
      </c>
      <c r="C54" s="19">
        <f>B54/B56</f>
        <v>0.64356435643564358</v>
      </c>
      <c r="D54" s="4">
        <v>242</v>
      </c>
      <c r="E54" s="19">
        <f>D54/D56</f>
        <v>0.93436293436293438</v>
      </c>
      <c r="F54" s="5">
        <v>0</v>
      </c>
      <c r="G54" s="19" t="e">
        <f>F54/F56</f>
        <v>#DIV/0!</v>
      </c>
      <c r="H54" s="4">
        <f>B54+D54+F54</f>
        <v>307</v>
      </c>
      <c r="I54" s="14">
        <f>H54/H56</f>
        <v>0.85277777777777775</v>
      </c>
    </row>
    <row r="55" spans="1:9" x14ac:dyDescent="0.25">
      <c r="A55" s="41" t="s">
        <v>50</v>
      </c>
      <c r="B55" s="6">
        <v>36</v>
      </c>
      <c r="C55" s="15">
        <f>B55/B56</f>
        <v>0.35643564356435642</v>
      </c>
      <c r="D55" s="6">
        <v>17</v>
      </c>
      <c r="E55" s="15">
        <f>D55/D56</f>
        <v>6.5637065637065631E-2</v>
      </c>
      <c r="F55" s="1">
        <v>0</v>
      </c>
      <c r="G55" s="15" t="e">
        <f>F55/F56</f>
        <v>#DIV/0!</v>
      </c>
      <c r="H55" s="4">
        <f>B55+D55+F55</f>
        <v>53</v>
      </c>
      <c r="I55" s="16">
        <f>H55/H56</f>
        <v>0.14722222222222223</v>
      </c>
    </row>
    <row r="56" spans="1:9" ht="13.8" thickBot="1" x14ac:dyDescent="0.3">
      <c r="A56" s="42" t="s">
        <v>7</v>
      </c>
      <c r="B56" s="43">
        <f t="shared" ref="B56:G56" si="7">SUM(B54:B55)</f>
        <v>101</v>
      </c>
      <c r="C56" s="44">
        <f t="shared" si="7"/>
        <v>1</v>
      </c>
      <c r="D56" s="43">
        <f t="shared" si="7"/>
        <v>259</v>
      </c>
      <c r="E56" s="44">
        <f t="shared" si="7"/>
        <v>1</v>
      </c>
      <c r="F56" s="43">
        <f t="shared" si="7"/>
        <v>0</v>
      </c>
      <c r="G56" s="44" t="e">
        <f t="shared" si="7"/>
        <v>#DIV/0!</v>
      </c>
      <c r="H56" s="43">
        <f>B56+D56+F56</f>
        <v>360</v>
      </c>
      <c r="I56" s="45">
        <f>SUM(I54:I55)</f>
        <v>1</v>
      </c>
    </row>
    <row r="57" spans="1:9" ht="13.8" thickTop="1" x14ac:dyDescent="0.25">
      <c r="A57" s="113"/>
      <c r="B57" s="114"/>
      <c r="C57" s="74"/>
      <c r="D57" s="114"/>
      <c r="E57" s="74"/>
      <c r="F57" s="114"/>
      <c r="G57" s="74"/>
      <c r="H57" s="114"/>
      <c r="I57" s="115"/>
    </row>
    <row r="58" spans="1:9" ht="15" customHeight="1" x14ac:dyDescent="0.25">
      <c r="A58" s="116" t="s">
        <v>60</v>
      </c>
      <c r="B58" s="116"/>
      <c r="C58" s="116"/>
      <c r="D58" s="116"/>
      <c r="E58" s="116"/>
      <c r="F58" s="117"/>
      <c r="G58" s="116"/>
      <c r="H58" s="116"/>
      <c r="I58" s="116"/>
    </row>
    <row r="59" spans="1:9" ht="37.950000000000003" customHeight="1" x14ac:dyDescent="0.25">
      <c r="A59" s="118" t="s">
        <v>61</v>
      </c>
      <c r="B59" s="118"/>
      <c r="C59" s="118"/>
      <c r="D59" s="118"/>
      <c r="E59" s="118"/>
      <c r="F59" s="118"/>
      <c r="G59" s="118"/>
      <c r="H59" s="118"/>
      <c r="I59" s="118"/>
    </row>
    <row r="60" spans="1:9" ht="37.950000000000003" customHeight="1" x14ac:dyDescent="0.25">
      <c r="A60" s="119" t="s">
        <v>62</v>
      </c>
      <c r="B60" s="119"/>
      <c r="C60" s="119"/>
      <c r="D60" s="119"/>
      <c r="E60" s="119"/>
      <c r="F60" s="119"/>
      <c r="G60" s="119"/>
      <c r="H60" s="119"/>
      <c r="I60" s="119"/>
    </row>
    <row r="61" spans="1:9" ht="16.05" customHeight="1" x14ac:dyDescent="0.25">
      <c r="A61" s="120" t="s">
        <v>30</v>
      </c>
      <c r="B61" s="120"/>
      <c r="C61" s="120"/>
      <c r="D61" s="120"/>
      <c r="E61" s="120"/>
      <c r="F61" s="120"/>
      <c r="G61" s="120"/>
      <c r="H61" s="120"/>
      <c r="I61" s="120"/>
    </row>
    <row r="62" spans="1:9" x14ac:dyDescent="0.25">
      <c r="G62" s="97"/>
      <c r="H62" s="91"/>
      <c r="I62" s="91"/>
    </row>
    <row r="63" spans="1:9" x14ac:dyDescent="0.25">
      <c r="G63" s="91"/>
      <c r="H63" s="91"/>
      <c r="I63" s="91"/>
    </row>
  </sheetData>
  <mergeCells count="23">
    <mergeCell ref="A60:I60"/>
    <mergeCell ref="G62:I62"/>
    <mergeCell ref="G63:I63"/>
    <mergeCell ref="B52:C52"/>
    <mergeCell ref="D52:E52"/>
    <mergeCell ref="F52:G52"/>
    <mergeCell ref="H52:I52"/>
    <mergeCell ref="A59:I59"/>
    <mergeCell ref="A61:I61"/>
    <mergeCell ref="B36:C36"/>
    <mergeCell ref="D36:E36"/>
    <mergeCell ref="F36:G36"/>
    <mergeCell ref="H36:I36"/>
    <mergeCell ref="B37:C37"/>
    <mergeCell ref="D37:E37"/>
    <mergeCell ref="F37:G37"/>
    <mergeCell ref="H37:I37"/>
    <mergeCell ref="A2:I2"/>
    <mergeCell ref="A3:I3"/>
    <mergeCell ref="A4:I4"/>
    <mergeCell ref="B6:C6"/>
    <mergeCell ref="D6:E6"/>
    <mergeCell ref="H6:I6"/>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3"/>
  <sheetViews>
    <sheetView tabSelected="1" zoomScale="96" zoomScaleNormal="96" workbookViewId="0">
      <selection activeCell="A2" sqref="A2:I2"/>
    </sheetView>
  </sheetViews>
  <sheetFormatPr defaultRowHeight="13.2" x14ac:dyDescent="0.25"/>
  <cols>
    <col min="1" max="1" width="36.6640625" customWidth="1"/>
    <col min="2" max="5" width="8.6640625" customWidth="1"/>
    <col min="6" max="6" width="6.6640625" style="2" hidden="1" customWidth="1"/>
    <col min="7" max="7" width="0" hidden="1" customWidth="1"/>
    <col min="8" max="9" width="8.6640625" customWidth="1"/>
  </cols>
  <sheetData>
    <row r="2" spans="1:9" ht="15.6" x14ac:dyDescent="0.3">
      <c r="A2" s="78" t="s">
        <v>58</v>
      </c>
      <c r="B2" s="78"/>
      <c r="C2" s="78"/>
      <c r="D2" s="78"/>
      <c r="E2" s="78"/>
      <c r="F2" s="78"/>
      <c r="G2" s="78"/>
      <c r="H2" s="78"/>
      <c r="I2" s="78"/>
    </row>
    <row r="3" spans="1:9" ht="15.6" x14ac:dyDescent="0.3">
      <c r="A3" s="78" t="s">
        <v>59</v>
      </c>
      <c r="B3" s="78"/>
      <c r="C3" s="78"/>
      <c r="D3" s="78"/>
      <c r="E3" s="78"/>
      <c r="F3" s="78"/>
      <c r="G3" s="78"/>
      <c r="H3" s="78"/>
      <c r="I3" s="78"/>
    </row>
    <row r="4" spans="1:9" ht="15.6" x14ac:dyDescent="0.3">
      <c r="A4" s="78" t="s">
        <v>53</v>
      </c>
      <c r="B4" s="78"/>
      <c r="C4" s="78"/>
      <c r="D4" s="78"/>
      <c r="E4" s="78"/>
      <c r="F4" s="78"/>
      <c r="G4" s="78"/>
      <c r="H4" s="78"/>
      <c r="I4" s="78"/>
    </row>
    <row r="5" spans="1:9" ht="13.8" thickBot="1" x14ac:dyDescent="0.3"/>
    <row r="6" spans="1:9" ht="13.8" thickTop="1" x14ac:dyDescent="0.25">
      <c r="A6" s="22"/>
      <c r="B6" s="79" t="s">
        <v>0</v>
      </c>
      <c r="C6" s="80"/>
      <c r="D6" s="81" t="s">
        <v>35</v>
      </c>
      <c r="E6" s="80"/>
      <c r="F6" s="66" t="s">
        <v>3</v>
      </c>
      <c r="G6" s="67"/>
      <c r="H6" s="79" t="s">
        <v>7</v>
      </c>
      <c r="I6" s="82"/>
    </row>
    <row r="7" spans="1:9" x14ac:dyDescent="0.25">
      <c r="A7" s="23"/>
      <c r="B7" s="24" t="s">
        <v>1</v>
      </c>
      <c r="C7" s="25" t="s">
        <v>2</v>
      </c>
      <c r="D7" s="24" t="s">
        <v>1</v>
      </c>
      <c r="E7" s="25" t="s">
        <v>2</v>
      </c>
      <c r="F7" s="26" t="s">
        <v>1</v>
      </c>
      <c r="G7" s="25" t="s">
        <v>2</v>
      </c>
      <c r="H7" s="24" t="s">
        <v>1</v>
      </c>
      <c r="I7" s="27" t="s">
        <v>2</v>
      </c>
    </row>
    <row r="8" spans="1:9" x14ac:dyDescent="0.25">
      <c r="A8" s="28" t="s">
        <v>4</v>
      </c>
      <c r="B8" s="29"/>
      <c r="C8" s="29"/>
      <c r="D8" s="29"/>
      <c r="E8" s="29"/>
      <c r="F8" s="30"/>
      <c r="G8" s="29"/>
      <c r="H8" s="29"/>
      <c r="I8" s="31"/>
    </row>
    <row r="9" spans="1:9" x14ac:dyDescent="0.25">
      <c r="A9" s="9" t="s">
        <v>5</v>
      </c>
      <c r="B9" s="4">
        <v>718</v>
      </c>
      <c r="C9" s="13">
        <f>B9/B11</f>
        <v>0.52485380116959068</v>
      </c>
      <c r="D9" s="4">
        <v>323</v>
      </c>
      <c r="E9" s="13">
        <f>D9/D11</f>
        <v>0.67573221757322177</v>
      </c>
      <c r="F9" s="5">
        <v>0</v>
      </c>
      <c r="G9" s="13" t="e">
        <f>F9/F11</f>
        <v>#DIV/0!</v>
      </c>
      <c r="H9" s="4">
        <f>B9+D9+F9</f>
        <v>1041</v>
      </c>
      <c r="I9" s="14">
        <f>H9/H11</f>
        <v>0.56392199349945826</v>
      </c>
    </row>
    <row r="10" spans="1:9" x14ac:dyDescent="0.25">
      <c r="A10" s="10" t="s">
        <v>6</v>
      </c>
      <c r="B10" s="6">
        <v>650</v>
      </c>
      <c r="C10" s="15">
        <f>B10/B11</f>
        <v>0.47514619883040937</v>
      </c>
      <c r="D10" s="6">
        <v>155</v>
      </c>
      <c r="E10" s="15">
        <f>D10/D11</f>
        <v>0.32426778242677823</v>
      </c>
      <c r="F10" s="1">
        <v>0</v>
      </c>
      <c r="G10" s="15" t="e">
        <f>F10/F11</f>
        <v>#DIV/0!</v>
      </c>
      <c r="H10" s="6">
        <f>B10+D10+F10</f>
        <v>805</v>
      </c>
      <c r="I10" s="16">
        <f>H10/H11</f>
        <v>0.43607800650054174</v>
      </c>
    </row>
    <row r="11" spans="1:9" x14ac:dyDescent="0.25">
      <c r="A11" s="11" t="s">
        <v>7</v>
      </c>
      <c r="B11" s="7">
        <f>SUM(B9:B10)</f>
        <v>1368</v>
      </c>
      <c r="C11" s="17">
        <f>SUM(C9:C10)</f>
        <v>1</v>
      </c>
      <c r="D11" s="7">
        <f>D9+D10</f>
        <v>478</v>
      </c>
      <c r="E11" s="17">
        <f>SUM(E9:E10)</f>
        <v>1</v>
      </c>
      <c r="F11" s="8">
        <f>SUM(F9:F10)</f>
        <v>0</v>
      </c>
      <c r="G11" s="17" t="e">
        <f>SUM(G9:G10)</f>
        <v>#DIV/0!</v>
      </c>
      <c r="H11" s="7">
        <f>B11+D11+F11</f>
        <v>1846</v>
      </c>
      <c r="I11" s="18">
        <f>SUM(I9:I10)</f>
        <v>1</v>
      </c>
    </row>
    <row r="12" spans="1:9" x14ac:dyDescent="0.25">
      <c r="A12" s="28" t="s">
        <v>8</v>
      </c>
      <c r="B12" s="35"/>
      <c r="C12" s="35"/>
      <c r="D12" s="35"/>
      <c r="E12" s="35"/>
      <c r="F12" s="35"/>
      <c r="G12" s="35"/>
      <c r="H12" s="35"/>
      <c r="I12" s="36"/>
    </row>
    <row r="13" spans="1:9" x14ac:dyDescent="0.25">
      <c r="A13" s="9" t="s">
        <v>38</v>
      </c>
      <c r="B13" s="5">
        <v>2</v>
      </c>
      <c r="C13" s="13">
        <f>B13/B22</f>
        <v>1.4619883040935672E-3</v>
      </c>
      <c r="D13" s="5">
        <v>0</v>
      </c>
      <c r="E13" s="13">
        <f>D13/D22</f>
        <v>0</v>
      </c>
      <c r="F13" s="5">
        <v>0</v>
      </c>
      <c r="G13" s="13" t="e">
        <f>F13/F22</f>
        <v>#DIV/0!</v>
      </c>
      <c r="H13" s="4">
        <f t="shared" ref="H13:H21" si="0">B13+D13+F13</f>
        <v>2</v>
      </c>
      <c r="I13" s="14">
        <f>H13/H22</f>
        <v>1.0834236186348862E-3</v>
      </c>
    </row>
    <row r="14" spans="1:9" x14ac:dyDescent="0.25">
      <c r="A14" s="10" t="s">
        <v>9</v>
      </c>
      <c r="B14" s="1">
        <v>64</v>
      </c>
      <c r="C14" s="15">
        <f>B14/B22</f>
        <v>4.6783625730994149E-2</v>
      </c>
      <c r="D14" s="1">
        <v>44</v>
      </c>
      <c r="E14" s="15">
        <f>D14/D22</f>
        <v>9.2050209205020925E-2</v>
      </c>
      <c r="F14" s="1">
        <v>0</v>
      </c>
      <c r="G14" s="15" t="e">
        <f>F14/F22</f>
        <v>#DIV/0!</v>
      </c>
      <c r="H14" s="6">
        <f t="shared" si="0"/>
        <v>108</v>
      </c>
      <c r="I14" s="16">
        <f>H14/H22</f>
        <v>5.8504875406283859E-2</v>
      </c>
    </row>
    <row r="15" spans="1:9" x14ac:dyDescent="0.25">
      <c r="A15" s="10" t="s">
        <v>39</v>
      </c>
      <c r="B15" s="1">
        <v>182</v>
      </c>
      <c r="C15" s="15">
        <f>B15/B22</f>
        <v>0.13304093567251463</v>
      </c>
      <c r="D15" s="1">
        <v>24</v>
      </c>
      <c r="E15" s="15">
        <f>D15/D22</f>
        <v>5.0209205020920501E-2</v>
      </c>
      <c r="F15" s="1">
        <v>0</v>
      </c>
      <c r="G15" s="15" t="e">
        <f>F15/F22</f>
        <v>#DIV/0!</v>
      </c>
      <c r="H15" s="6">
        <f t="shared" si="0"/>
        <v>206</v>
      </c>
      <c r="I15" s="16">
        <f>H15/H22</f>
        <v>0.11159263271939328</v>
      </c>
    </row>
    <row r="16" spans="1:9" x14ac:dyDescent="0.25">
      <c r="A16" s="10" t="s">
        <v>40</v>
      </c>
      <c r="B16" s="1">
        <v>132</v>
      </c>
      <c r="C16" s="15">
        <f>B16/B22</f>
        <v>9.6491228070175433E-2</v>
      </c>
      <c r="D16" s="1">
        <v>19</v>
      </c>
      <c r="E16" s="15">
        <f>D16/D22</f>
        <v>3.9748953974895397E-2</v>
      </c>
      <c r="F16" s="1">
        <v>0</v>
      </c>
      <c r="G16" s="15" t="e">
        <f>F16/F22</f>
        <v>#DIV/0!</v>
      </c>
      <c r="H16" s="6">
        <f t="shared" si="0"/>
        <v>151</v>
      </c>
      <c r="I16" s="16">
        <f>H16/H22</f>
        <v>8.1798483206933906E-2</v>
      </c>
    </row>
    <row r="17" spans="1:9" x14ac:dyDescent="0.25">
      <c r="A17" s="10" t="s">
        <v>41</v>
      </c>
      <c r="B17" s="1">
        <v>0</v>
      </c>
      <c r="C17" s="15">
        <f>B17/B22</f>
        <v>0</v>
      </c>
      <c r="D17" s="1">
        <v>0</v>
      </c>
      <c r="E17" s="15">
        <f>D17/D22</f>
        <v>0</v>
      </c>
      <c r="F17" s="1">
        <v>0</v>
      </c>
      <c r="G17" s="15" t="e">
        <f>F17/F22</f>
        <v>#DIV/0!</v>
      </c>
      <c r="H17" s="6">
        <f t="shared" si="0"/>
        <v>0</v>
      </c>
      <c r="I17" s="16">
        <f>H17/H22</f>
        <v>0</v>
      </c>
    </row>
    <row r="18" spans="1:9" x14ac:dyDescent="0.25">
      <c r="A18" s="10" t="s">
        <v>10</v>
      </c>
      <c r="B18" s="6">
        <v>888</v>
      </c>
      <c r="C18" s="15">
        <f>B18/B22</f>
        <v>0.64912280701754388</v>
      </c>
      <c r="D18" s="6">
        <v>217</v>
      </c>
      <c r="E18" s="15">
        <f>D18/D22</f>
        <v>0.45397489539748953</v>
      </c>
      <c r="F18" s="1">
        <v>0</v>
      </c>
      <c r="G18" s="15" t="e">
        <f>F18/F22</f>
        <v>#DIV/0!</v>
      </c>
      <c r="H18" s="6">
        <f t="shared" si="0"/>
        <v>1105</v>
      </c>
      <c r="I18" s="16">
        <f>H18/H22</f>
        <v>0.59859154929577463</v>
      </c>
    </row>
    <row r="19" spans="1:9" x14ac:dyDescent="0.25">
      <c r="A19" s="10" t="s">
        <v>42</v>
      </c>
      <c r="B19" s="6">
        <v>57</v>
      </c>
      <c r="C19" s="15">
        <f>B19/B22</f>
        <v>4.1666666666666664E-2</v>
      </c>
      <c r="D19" s="6">
        <v>8</v>
      </c>
      <c r="E19" s="15">
        <f>D19/D22</f>
        <v>1.6736401673640166E-2</v>
      </c>
      <c r="F19" s="1">
        <v>0</v>
      </c>
      <c r="G19" s="15" t="e">
        <f>F19/F22</f>
        <v>#DIV/0!</v>
      </c>
      <c r="H19" s="6">
        <f t="shared" si="0"/>
        <v>65</v>
      </c>
      <c r="I19" s="16">
        <f>H19/H22</f>
        <v>3.5211267605633804E-2</v>
      </c>
    </row>
    <row r="20" spans="1:9" x14ac:dyDescent="0.25">
      <c r="A20" s="10" t="s">
        <v>43</v>
      </c>
      <c r="B20" s="1">
        <v>32</v>
      </c>
      <c r="C20" s="15">
        <f>B20/B22</f>
        <v>2.3391812865497075E-2</v>
      </c>
      <c r="D20" s="1">
        <v>159</v>
      </c>
      <c r="E20" s="15">
        <f>D20/D22</f>
        <v>0.33263598326359833</v>
      </c>
      <c r="F20" s="1">
        <v>0</v>
      </c>
      <c r="G20" s="15" t="e">
        <f>F20/F22</f>
        <v>#DIV/0!</v>
      </c>
      <c r="H20" s="6">
        <f t="shared" si="0"/>
        <v>191</v>
      </c>
      <c r="I20" s="16">
        <f>H20/H22</f>
        <v>0.10346695557963163</v>
      </c>
    </row>
    <row r="21" spans="1:9" x14ac:dyDescent="0.25">
      <c r="A21" s="21" t="s">
        <v>44</v>
      </c>
      <c r="B21" s="8">
        <v>11</v>
      </c>
      <c r="C21" s="15">
        <f>B21/B22</f>
        <v>8.0409356725146194E-3</v>
      </c>
      <c r="D21" s="8">
        <v>7</v>
      </c>
      <c r="E21" s="15">
        <f>D21/D22</f>
        <v>1.4644351464435146E-2</v>
      </c>
      <c r="F21" s="8">
        <v>0</v>
      </c>
      <c r="G21" s="15" t="e">
        <f>F21/F22</f>
        <v>#DIV/0!</v>
      </c>
      <c r="H21" s="7">
        <f t="shared" si="0"/>
        <v>18</v>
      </c>
      <c r="I21" s="18">
        <f>H21/H22</f>
        <v>9.7508125677139759E-3</v>
      </c>
    </row>
    <row r="22" spans="1:9" x14ac:dyDescent="0.25">
      <c r="A22" s="11" t="s">
        <v>7</v>
      </c>
      <c r="B22" s="7">
        <f>SUM(B13:B21)</f>
        <v>1368</v>
      </c>
      <c r="C22" s="17">
        <f>SUM(C13:C21)</f>
        <v>1</v>
      </c>
      <c r="D22" s="7">
        <f>SUM(D13:D21)</f>
        <v>478</v>
      </c>
      <c r="E22" s="17">
        <f>SUM(E13:E21)</f>
        <v>1</v>
      </c>
      <c r="F22" s="8">
        <f>SUM(F13:F21)</f>
        <v>0</v>
      </c>
      <c r="G22" s="17" t="e">
        <f>SUM(G13:G20)</f>
        <v>#DIV/0!</v>
      </c>
      <c r="H22" s="7">
        <f>SUM(H13:H21)</f>
        <v>1846</v>
      </c>
      <c r="I22" s="18">
        <f>SUM(I13:I21)</f>
        <v>0.99999999999999989</v>
      </c>
    </row>
    <row r="23" spans="1:9" x14ac:dyDescent="0.25">
      <c r="A23" s="28" t="s">
        <v>11</v>
      </c>
      <c r="B23" s="35"/>
      <c r="C23" s="35"/>
      <c r="D23" s="35"/>
      <c r="E23" s="35"/>
      <c r="F23" s="35"/>
      <c r="G23" s="35"/>
      <c r="H23" s="35"/>
      <c r="I23" s="36"/>
    </row>
    <row r="24" spans="1:9" x14ac:dyDescent="0.25">
      <c r="A24" s="39" t="s">
        <v>12</v>
      </c>
      <c r="B24" s="5">
        <v>0</v>
      </c>
      <c r="C24" s="13">
        <f t="shared" ref="C24:C33" si="1">B24/$B$34</f>
        <v>0</v>
      </c>
      <c r="D24" s="5">
        <v>0</v>
      </c>
      <c r="E24" s="13">
        <f>D24/D34</f>
        <v>0</v>
      </c>
      <c r="F24" s="5">
        <v>0</v>
      </c>
      <c r="G24" s="13" t="e">
        <f>F24/F34</f>
        <v>#DIV/0!</v>
      </c>
      <c r="H24" s="5">
        <f t="shared" ref="H24:H34" si="2">B24+D24+F24</f>
        <v>0</v>
      </c>
      <c r="I24" s="14">
        <f>H24/H34</f>
        <v>0</v>
      </c>
    </row>
    <row r="25" spans="1:9" x14ac:dyDescent="0.25">
      <c r="A25" s="10" t="s">
        <v>13</v>
      </c>
      <c r="B25" s="1">
        <v>201</v>
      </c>
      <c r="C25" s="13">
        <f t="shared" si="1"/>
        <v>0.14692982456140352</v>
      </c>
      <c r="D25" s="1">
        <v>0</v>
      </c>
      <c r="E25" s="15">
        <f>D25/D34</f>
        <v>0</v>
      </c>
      <c r="F25" s="1">
        <v>0</v>
      </c>
      <c r="G25" s="15" t="e">
        <f>F25/F34</f>
        <v>#DIV/0!</v>
      </c>
      <c r="H25" s="1">
        <f t="shared" si="2"/>
        <v>201</v>
      </c>
      <c r="I25" s="16">
        <f>H25/H34</f>
        <v>0.10888407367280607</v>
      </c>
    </row>
    <row r="26" spans="1:9" x14ac:dyDescent="0.25">
      <c r="A26" s="10" t="s">
        <v>14</v>
      </c>
      <c r="B26" s="1">
        <v>315</v>
      </c>
      <c r="C26" s="13">
        <f t="shared" si="1"/>
        <v>0.23026315789473684</v>
      </c>
      <c r="D26" s="1">
        <v>3</v>
      </c>
      <c r="E26" s="15">
        <f>D26/D34</f>
        <v>6.2761506276150627E-3</v>
      </c>
      <c r="F26" s="1">
        <v>0</v>
      </c>
      <c r="G26" s="15" t="e">
        <f>F26/F34</f>
        <v>#DIV/0!</v>
      </c>
      <c r="H26" s="5">
        <f t="shared" si="2"/>
        <v>318</v>
      </c>
      <c r="I26" s="16">
        <f>H26/H34</f>
        <v>0.1722643553629469</v>
      </c>
    </row>
    <row r="27" spans="1:9" x14ac:dyDescent="0.25">
      <c r="A27" s="10" t="s">
        <v>15</v>
      </c>
      <c r="B27" s="1">
        <v>265</v>
      </c>
      <c r="C27" s="13">
        <f t="shared" si="1"/>
        <v>0.19371345029239767</v>
      </c>
      <c r="D27" s="1">
        <v>128</v>
      </c>
      <c r="E27" s="15">
        <f>D27/D34</f>
        <v>0.26778242677824265</v>
      </c>
      <c r="F27" s="1">
        <v>0</v>
      </c>
      <c r="G27" s="15" t="e">
        <f>F27/F34</f>
        <v>#DIV/0!</v>
      </c>
      <c r="H27" s="5">
        <f t="shared" si="2"/>
        <v>393</v>
      </c>
      <c r="I27" s="16">
        <f>H27/H34</f>
        <v>0.21289274106175515</v>
      </c>
    </row>
    <row r="28" spans="1:9" x14ac:dyDescent="0.25">
      <c r="A28" s="10" t="s">
        <v>16</v>
      </c>
      <c r="B28" s="1">
        <v>226</v>
      </c>
      <c r="C28" s="13">
        <f t="shared" si="1"/>
        <v>0.1652046783625731</v>
      </c>
      <c r="D28" s="1">
        <v>127</v>
      </c>
      <c r="E28" s="15">
        <f>D28/D34</f>
        <v>0.26569037656903766</v>
      </c>
      <c r="F28" s="1">
        <v>0</v>
      </c>
      <c r="G28" s="15" t="e">
        <f>F28/F34</f>
        <v>#DIV/0!</v>
      </c>
      <c r="H28" s="5">
        <f t="shared" si="2"/>
        <v>353</v>
      </c>
      <c r="I28" s="16">
        <f>H28/H34</f>
        <v>0.19122426868905743</v>
      </c>
    </row>
    <row r="29" spans="1:9" x14ac:dyDescent="0.25">
      <c r="A29" s="10" t="s">
        <v>17</v>
      </c>
      <c r="B29" s="1">
        <v>148</v>
      </c>
      <c r="C29" s="13">
        <f t="shared" si="1"/>
        <v>0.10818713450292397</v>
      </c>
      <c r="D29" s="1">
        <v>89</v>
      </c>
      <c r="E29" s="15">
        <f>D29/D34</f>
        <v>0.18619246861924685</v>
      </c>
      <c r="F29" s="1">
        <v>0</v>
      </c>
      <c r="G29" s="15" t="e">
        <f>F29/F34</f>
        <v>#DIV/0!</v>
      </c>
      <c r="H29" s="5">
        <f t="shared" si="2"/>
        <v>237</v>
      </c>
      <c r="I29" s="16">
        <f>H29/H34</f>
        <v>0.12838569880823403</v>
      </c>
    </row>
    <row r="30" spans="1:9" x14ac:dyDescent="0.25">
      <c r="A30" s="10" t="s">
        <v>18</v>
      </c>
      <c r="B30" s="1">
        <v>103</v>
      </c>
      <c r="C30" s="13">
        <f t="shared" si="1"/>
        <v>7.5292397660818716E-2</v>
      </c>
      <c r="D30" s="1">
        <v>59</v>
      </c>
      <c r="E30" s="15">
        <f>D30/D34</f>
        <v>0.12343096234309624</v>
      </c>
      <c r="F30" s="1">
        <v>0</v>
      </c>
      <c r="G30" s="15" t="e">
        <f>F30/F34</f>
        <v>#DIV/0!</v>
      </c>
      <c r="H30" s="5">
        <f t="shared" si="2"/>
        <v>162</v>
      </c>
      <c r="I30" s="16">
        <f>H30/H34</f>
        <v>8.7757313109425791E-2</v>
      </c>
    </row>
    <row r="31" spans="1:9" x14ac:dyDescent="0.25">
      <c r="A31" s="10" t="s">
        <v>19</v>
      </c>
      <c r="B31" s="1">
        <v>72</v>
      </c>
      <c r="C31" s="13">
        <f t="shared" si="1"/>
        <v>5.2631578947368418E-2</v>
      </c>
      <c r="D31" s="1">
        <v>46</v>
      </c>
      <c r="E31" s="15">
        <f>D31/D34</f>
        <v>9.6234309623430964E-2</v>
      </c>
      <c r="F31" s="1">
        <v>0</v>
      </c>
      <c r="G31" s="15" t="e">
        <f>F31/F34</f>
        <v>#DIV/0!</v>
      </c>
      <c r="H31" s="5">
        <f t="shared" si="2"/>
        <v>118</v>
      </c>
      <c r="I31" s="16">
        <f>H31/H34</f>
        <v>6.3921993499458291E-2</v>
      </c>
    </row>
    <row r="32" spans="1:9" x14ac:dyDescent="0.25">
      <c r="A32" s="10" t="s">
        <v>20</v>
      </c>
      <c r="B32" s="1">
        <v>36</v>
      </c>
      <c r="C32" s="13">
        <f t="shared" si="1"/>
        <v>2.6315789473684209E-2</v>
      </c>
      <c r="D32" s="1">
        <v>26</v>
      </c>
      <c r="E32" s="15">
        <f>D32/D34</f>
        <v>5.4393305439330547E-2</v>
      </c>
      <c r="F32" s="1">
        <v>0</v>
      </c>
      <c r="G32" s="15" t="e">
        <f>F32/F34</f>
        <v>#DIV/0!</v>
      </c>
      <c r="H32" s="5">
        <f t="shared" si="2"/>
        <v>62</v>
      </c>
      <c r="I32" s="16">
        <f>H32/H34</f>
        <v>3.3586132177681471E-2</v>
      </c>
    </row>
    <row r="33" spans="1:10" x14ac:dyDescent="0.25">
      <c r="A33" s="10" t="s">
        <v>21</v>
      </c>
      <c r="B33" s="1">
        <v>2</v>
      </c>
      <c r="C33" s="13">
        <f t="shared" si="1"/>
        <v>1.4619883040935672E-3</v>
      </c>
      <c r="D33" s="1">
        <v>0</v>
      </c>
      <c r="E33" s="15">
        <f>D33/D34</f>
        <v>0</v>
      </c>
      <c r="F33" s="1">
        <v>0</v>
      </c>
      <c r="G33" s="15" t="e">
        <f>F33/F34</f>
        <v>#DIV/0!</v>
      </c>
      <c r="H33" s="5">
        <f t="shared" si="2"/>
        <v>2</v>
      </c>
      <c r="I33" s="16">
        <f>H33/H34</f>
        <v>1.0834236186348862E-3</v>
      </c>
    </row>
    <row r="34" spans="1:10" x14ac:dyDescent="0.25">
      <c r="A34" s="11" t="s">
        <v>7</v>
      </c>
      <c r="B34" s="7">
        <f t="shared" ref="B34:G34" si="3">SUM(B24:B33)</f>
        <v>1368</v>
      </c>
      <c r="C34" s="17">
        <f t="shared" si="3"/>
        <v>1</v>
      </c>
      <c r="D34" s="7">
        <f t="shared" si="3"/>
        <v>478</v>
      </c>
      <c r="E34" s="17">
        <f t="shared" si="3"/>
        <v>1</v>
      </c>
      <c r="F34" s="7">
        <f t="shared" si="3"/>
        <v>0</v>
      </c>
      <c r="G34" s="17" t="e">
        <f t="shared" si="3"/>
        <v>#DIV/0!</v>
      </c>
      <c r="H34" s="4">
        <f t="shared" si="2"/>
        <v>1846</v>
      </c>
      <c r="I34" s="18">
        <f>SUM(I24:I33)</f>
        <v>1</v>
      </c>
      <c r="J34" s="3"/>
    </row>
    <row r="35" spans="1:10" x14ac:dyDescent="0.25">
      <c r="A35" s="28" t="s">
        <v>22</v>
      </c>
      <c r="B35" s="29"/>
      <c r="C35" s="29"/>
      <c r="D35" s="29"/>
      <c r="E35" s="29"/>
      <c r="F35" s="30"/>
      <c r="G35" s="29"/>
      <c r="H35" s="29"/>
      <c r="I35" s="31"/>
    </row>
    <row r="36" spans="1:10" x14ac:dyDescent="0.25">
      <c r="A36" s="9" t="s">
        <v>23</v>
      </c>
      <c r="B36" s="83">
        <v>26.92</v>
      </c>
      <c r="C36" s="84"/>
      <c r="D36" s="83">
        <v>31.56</v>
      </c>
      <c r="E36" s="84"/>
      <c r="F36" s="83"/>
      <c r="G36" s="84"/>
      <c r="H36" s="85">
        <v>28.12</v>
      </c>
      <c r="I36" s="86"/>
    </row>
    <row r="37" spans="1:10" x14ac:dyDescent="0.25">
      <c r="A37" s="12" t="s">
        <v>24</v>
      </c>
      <c r="B37" s="87">
        <v>8.6300000000000008</v>
      </c>
      <c r="C37" s="88"/>
      <c r="D37" s="87">
        <v>8.61</v>
      </c>
      <c r="E37" s="88"/>
      <c r="F37" s="87"/>
      <c r="G37" s="88"/>
      <c r="H37" s="89">
        <v>8.86</v>
      </c>
      <c r="I37" s="90"/>
    </row>
    <row r="38" spans="1:10" x14ac:dyDescent="0.25">
      <c r="A38" s="28" t="s">
        <v>46</v>
      </c>
      <c r="B38" s="29"/>
      <c r="C38" s="29"/>
      <c r="D38" s="29"/>
      <c r="E38" s="29"/>
      <c r="F38" s="30"/>
      <c r="G38" s="29"/>
      <c r="H38" s="29"/>
      <c r="I38" s="31"/>
    </row>
    <row r="39" spans="1:10" x14ac:dyDescent="0.25">
      <c r="A39" s="10" t="s">
        <v>32</v>
      </c>
      <c r="B39" s="6">
        <v>1088</v>
      </c>
      <c r="C39" s="15">
        <f>B39/B42</f>
        <v>0.79532163742690054</v>
      </c>
      <c r="D39" s="6">
        <v>171</v>
      </c>
      <c r="E39" s="15">
        <f>D39/D42</f>
        <v>0.35774058577405859</v>
      </c>
      <c r="F39" s="1">
        <v>0</v>
      </c>
      <c r="G39" s="15" t="e">
        <f>F39/F42</f>
        <v>#DIV/0!</v>
      </c>
      <c r="H39" s="6">
        <f>B39+D39+F39</f>
        <v>1259</v>
      </c>
      <c r="I39" s="16">
        <f>H39/H42</f>
        <v>0.68201516793066086</v>
      </c>
    </row>
    <row r="40" spans="1:10" x14ac:dyDescent="0.25">
      <c r="A40" s="10" t="s">
        <v>33</v>
      </c>
      <c r="B40" s="6">
        <v>32</v>
      </c>
      <c r="C40" s="15">
        <f>B40/B42</f>
        <v>2.3391812865497075E-2</v>
      </c>
      <c r="D40" s="6">
        <v>159</v>
      </c>
      <c r="E40" s="15">
        <f>D40/D42</f>
        <v>0.33263598326359833</v>
      </c>
      <c r="F40" s="1">
        <v>0</v>
      </c>
      <c r="G40" s="15" t="e">
        <f>F40/F42</f>
        <v>#DIV/0!</v>
      </c>
      <c r="H40" s="6">
        <f>B40+D40+F40</f>
        <v>191</v>
      </c>
      <c r="I40" s="16">
        <f>H40/H42</f>
        <v>0.10346695557963163</v>
      </c>
    </row>
    <row r="41" spans="1:10" x14ac:dyDescent="0.25">
      <c r="A41" s="10" t="s">
        <v>34</v>
      </c>
      <c r="B41" s="1">
        <v>248</v>
      </c>
      <c r="C41" s="15">
        <f>B41/B42</f>
        <v>0.18128654970760233</v>
      </c>
      <c r="D41" s="1">
        <v>148</v>
      </c>
      <c r="E41" s="15">
        <f>D41/D42</f>
        <v>0.30962343096234307</v>
      </c>
      <c r="F41" s="1">
        <v>0</v>
      </c>
      <c r="G41" s="15" t="e">
        <f>F41/F42</f>
        <v>#DIV/0!</v>
      </c>
      <c r="H41" s="6">
        <f>B41+D41+F41</f>
        <v>396</v>
      </c>
      <c r="I41" s="16">
        <f>H41/H42</f>
        <v>0.21451787648970747</v>
      </c>
    </row>
    <row r="42" spans="1:10" x14ac:dyDescent="0.25">
      <c r="A42" s="11" t="s">
        <v>7</v>
      </c>
      <c r="B42" s="7">
        <f t="shared" ref="B42:I42" si="4">SUM(B39:B41)</f>
        <v>1368</v>
      </c>
      <c r="C42" s="17">
        <f t="shared" si="4"/>
        <v>1</v>
      </c>
      <c r="D42" s="7">
        <f t="shared" si="4"/>
        <v>478</v>
      </c>
      <c r="E42" s="17">
        <f t="shared" si="4"/>
        <v>1</v>
      </c>
      <c r="F42" s="8">
        <f t="shared" si="4"/>
        <v>0</v>
      </c>
      <c r="G42" s="17" t="e">
        <f t="shared" si="4"/>
        <v>#DIV/0!</v>
      </c>
      <c r="H42" s="7">
        <f t="shared" si="4"/>
        <v>1846</v>
      </c>
      <c r="I42" s="18">
        <f t="shared" si="4"/>
        <v>0.99999999999999989</v>
      </c>
    </row>
    <row r="43" spans="1:10" x14ac:dyDescent="0.25">
      <c r="A43" s="28" t="s">
        <v>47</v>
      </c>
      <c r="B43" s="29"/>
      <c r="C43" s="29"/>
      <c r="D43" s="29"/>
      <c r="E43" s="29"/>
      <c r="F43" s="30"/>
      <c r="G43" s="29"/>
      <c r="H43" s="29"/>
      <c r="I43" s="31"/>
    </row>
    <row r="44" spans="1:10" x14ac:dyDescent="0.25">
      <c r="A44" s="9" t="s">
        <v>25</v>
      </c>
      <c r="B44" s="4">
        <v>872</v>
      </c>
      <c r="C44" s="19">
        <f>B44/B46</f>
        <v>0.63742690058479534</v>
      </c>
      <c r="D44" s="5">
        <v>154</v>
      </c>
      <c r="E44" s="19">
        <f>D44/D46</f>
        <v>0.32217573221757323</v>
      </c>
      <c r="F44" s="5">
        <v>0</v>
      </c>
      <c r="G44" s="19" t="e">
        <f>F44/F46</f>
        <v>#DIV/0!</v>
      </c>
      <c r="H44" s="4">
        <f>B44+D44+F44</f>
        <v>1026</v>
      </c>
      <c r="I44" s="14">
        <f>H44/H46</f>
        <v>0.55579631635969662</v>
      </c>
    </row>
    <row r="45" spans="1:10" x14ac:dyDescent="0.25">
      <c r="A45" s="10" t="s">
        <v>26</v>
      </c>
      <c r="B45" s="6">
        <v>496</v>
      </c>
      <c r="C45" s="15">
        <f>B45/B46</f>
        <v>0.36257309941520466</v>
      </c>
      <c r="D45" s="6">
        <v>324</v>
      </c>
      <c r="E45" s="15">
        <f>D45/D46</f>
        <v>0.67782426778242677</v>
      </c>
      <c r="F45" s="1">
        <v>0</v>
      </c>
      <c r="G45" s="15" t="e">
        <f>F45/F46</f>
        <v>#DIV/0!</v>
      </c>
      <c r="H45" s="4">
        <f>B45+D45+F45</f>
        <v>820</v>
      </c>
      <c r="I45" s="16">
        <f>H45/H46</f>
        <v>0.44420368364030338</v>
      </c>
    </row>
    <row r="46" spans="1:10" x14ac:dyDescent="0.25">
      <c r="A46" s="11" t="s">
        <v>7</v>
      </c>
      <c r="B46" s="7">
        <f t="shared" ref="B46:G46" si="5">SUM(B44:B45)</f>
        <v>1368</v>
      </c>
      <c r="C46" s="20">
        <f t="shared" si="5"/>
        <v>1</v>
      </c>
      <c r="D46" s="7">
        <f t="shared" si="5"/>
        <v>478</v>
      </c>
      <c r="E46" s="20">
        <f t="shared" si="5"/>
        <v>1</v>
      </c>
      <c r="F46" s="7">
        <f t="shared" si="5"/>
        <v>0</v>
      </c>
      <c r="G46" s="20" t="e">
        <f t="shared" si="5"/>
        <v>#DIV/0!</v>
      </c>
      <c r="H46" s="4">
        <f>B46+D46+F46</f>
        <v>1846</v>
      </c>
      <c r="I46" s="38">
        <f>SUM(I44:I45)</f>
        <v>1</v>
      </c>
    </row>
    <row r="47" spans="1:10" ht="12.75" customHeight="1" x14ac:dyDescent="0.25">
      <c r="A47" s="28" t="s">
        <v>45</v>
      </c>
      <c r="B47" s="29"/>
      <c r="C47" s="29"/>
      <c r="D47" s="29"/>
      <c r="E47" s="29"/>
      <c r="F47" s="30"/>
      <c r="G47" s="29"/>
      <c r="H47" s="29"/>
      <c r="I47" s="31"/>
    </row>
    <row r="48" spans="1:10" ht="12.75" customHeight="1" x14ac:dyDescent="0.25">
      <c r="A48" s="9" t="s">
        <v>36</v>
      </c>
      <c r="B48" s="4">
        <v>514</v>
      </c>
      <c r="C48" s="19">
        <f>B48/B50</f>
        <v>0.3757309941520468</v>
      </c>
      <c r="D48" s="5">
        <v>278</v>
      </c>
      <c r="E48" s="19">
        <f>D48/D50</f>
        <v>0.58158995815899583</v>
      </c>
      <c r="F48" s="5">
        <v>0</v>
      </c>
      <c r="G48" s="19" t="e">
        <f>F48/F50</f>
        <v>#DIV/0!</v>
      </c>
      <c r="H48" s="4">
        <f>B48+D48+F48</f>
        <v>792</v>
      </c>
      <c r="I48" s="14">
        <f>H48/H50</f>
        <v>0.42903575297941493</v>
      </c>
    </row>
    <row r="49" spans="1:9" ht="12.75" customHeight="1" x14ac:dyDescent="0.25">
      <c r="A49" s="10" t="s">
        <v>37</v>
      </c>
      <c r="B49" s="6">
        <v>854</v>
      </c>
      <c r="C49" s="15">
        <f>B49/B50</f>
        <v>0.6242690058479532</v>
      </c>
      <c r="D49" s="6">
        <v>200</v>
      </c>
      <c r="E49" s="15">
        <f>D49/D50</f>
        <v>0.41841004184100417</v>
      </c>
      <c r="F49" s="1">
        <v>0</v>
      </c>
      <c r="G49" s="15" t="e">
        <f>F49/F50</f>
        <v>#DIV/0!</v>
      </c>
      <c r="H49" s="4">
        <f>B49+D49+F49</f>
        <v>1054</v>
      </c>
      <c r="I49" s="16">
        <f>H49/H50</f>
        <v>0.57096424702058501</v>
      </c>
    </row>
    <row r="50" spans="1:9" x14ac:dyDescent="0.25">
      <c r="A50" s="11" t="s">
        <v>7</v>
      </c>
      <c r="B50" s="7">
        <f t="shared" ref="B50:G50" si="6">SUM(B48:B49)</f>
        <v>1368</v>
      </c>
      <c r="C50" s="20">
        <f t="shared" si="6"/>
        <v>1</v>
      </c>
      <c r="D50" s="7">
        <f t="shared" si="6"/>
        <v>478</v>
      </c>
      <c r="E50" s="20">
        <f t="shared" si="6"/>
        <v>1</v>
      </c>
      <c r="F50" s="7">
        <f t="shared" si="6"/>
        <v>0</v>
      </c>
      <c r="G50" s="20" t="e">
        <f t="shared" si="6"/>
        <v>#DIV/0!</v>
      </c>
      <c r="H50" s="4">
        <f>B50+D50+F50</f>
        <v>1846</v>
      </c>
      <c r="I50" s="18">
        <f>SUM(I48:I49)</f>
        <v>1</v>
      </c>
    </row>
    <row r="51" spans="1:9" x14ac:dyDescent="0.25">
      <c r="A51" s="32" t="s">
        <v>28</v>
      </c>
      <c r="B51" s="33"/>
      <c r="C51" s="33"/>
      <c r="D51" s="33"/>
      <c r="E51" s="33"/>
      <c r="F51" s="34"/>
      <c r="G51" s="33"/>
      <c r="H51" s="33"/>
      <c r="I51" s="37"/>
    </row>
    <row r="52" spans="1:9" x14ac:dyDescent="0.25">
      <c r="A52" s="46" t="s">
        <v>27</v>
      </c>
      <c r="B52" s="92">
        <v>1070.5</v>
      </c>
      <c r="C52" s="93"/>
      <c r="D52" s="94">
        <v>323.7</v>
      </c>
      <c r="E52" s="95"/>
      <c r="F52" s="92"/>
      <c r="G52" s="93"/>
      <c r="H52" s="94">
        <v>1394.2</v>
      </c>
      <c r="I52" s="96"/>
    </row>
    <row r="53" spans="1:9" x14ac:dyDescent="0.25">
      <c r="A53" s="28" t="s">
        <v>48</v>
      </c>
      <c r="B53" s="29"/>
      <c r="C53" s="29"/>
      <c r="D53" s="29"/>
      <c r="E53" s="29"/>
      <c r="F53" s="30"/>
      <c r="G53" s="29"/>
      <c r="H53" s="29"/>
      <c r="I53" s="31"/>
    </row>
    <row r="54" spans="1:9" x14ac:dyDescent="0.25">
      <c r="A54" s="40" t="s">
        <v>49</v>
      </c>
      <c r="B54" s="4">
        <v>1368</v>
      </c>
      <c r="C54" s="19">
        <f>B54/B56</f>
        <v>1</v>
      </c>
      <c r="D54" s="4">
        <v>477</v>
      </c>
      <c r="E54" s="19">
        <f>D54/D56</f>
        <v>0.997907949790795</v>
      </c>
      <c r="F54" s="5">
        <v>0</v>
      </c>
      <c r="G54" s="19" t="e">
        <f>F54/F56</f>
        <v>#DIV/0!</v>
      </c>
      <c r="H54" s="4">
        <f>B54+D54+F54</f>
        <v>1845</v>
      </c>
      <c r="I54" s="14">
        <f>H54/H56</f>
        <v>0.99945828819068261</v>
      </c>
    </row>
    <row r="55" spans="1:9" x14ac:dyDescent="0.25">
      <c r="A55" s="41" t="s">
        <v>50</v>
      </c>
      <c r="B55" s="6">
        <v>0</v>
      </c>
      <c r="C55" s="15">
        <f>B55/B56</f>
        <v>0</v>
      </c>
      <c r="D55" s="6">
        <v>1</v>
      </c>
      <c r="E55" s="15">
        <f>D55/D56</f>
        <v>2.0920502092050207E-3</v>
      </c>
      <c r="F55" s="1">
        <v>0</v>
      </c>
      <c r="G55" s="15" t="e">
        <f>F55/F56</f>
        <v>#DIV/0!</v>
      </c>
      <c r="H55" s="4">
        <f>B55+D55+F55</f>
        <v>1</v>
      </c>
      <c r="I55" s="16">
        <f>H55/H56</f>
        <v>5.4171180931744309E-4</v>
      </c>
    </row>
    <row r="56" spans="1:9" ht="13.8" thickBot="1" x14ac:dyDescent="0.3">
      <c r="A56" s="42" t="s">
        <v>7</v>
      </c>
      <c r="B56" s="43">
        <f t="shared" ref="B56:G56" si="7">SUM(B54:B55)</f>
        <v>1368</v>
      </c>
      <c r="C56" s="44">
        <f t="shared" si="7"/>
        <v>1</v>
      </c>
      <c r="D56" s="43">
        <f t="shared" si="7"/>
        <v>478</v>
      </c>
      <c r="E56" s="44">
        <f t="shared" si="7"/>
        <v>1</v>
      </c>
      <c r="F56" s="43">
        <f t="shared" si="7"/>
        <v>0</v>
      </c>
      <c r="G56" s="44" t="e">
        <f t="shared" si="7"/>
        <v>#DIV/0!</v>
      </c>
      <c r="H56" s="43">
        <f>B56+D56+F56</f>
        <v>1846</v>
      </c>
      <c r="I56" s="45">
        <f>SUM(I54:I55)</f>
        <v>1</v>
      </c>
    </row>
    <row r="57" spans="1:9" ht="13.8" thickTop="1" x14ac:dyDescent="0.25">
      <c r="A57" s="113"/>
      <c r="B57" s="114"/>
      <c r="C57" s="74"/>
      <c r="D57" s="114"/>
      <c r="E57" s="74"/>
      <c r="F57" s="114"/>
      <c r="G57" s="74"/>
      <c r="H57" s="114"/>
      <c r="I57" s="115"/>
    </row>
    <row r="58" spans="1:9" ht="15" customHeight="1" x14ac:dyDescent="0.25">
      <c r="A58" s="116" t="s">
        <v>60</v>
      </c>
      <c r="B58" s="116"/>
      <c r="C58" s="116"/>
      <c r="D58" s="116"/>
      <c r="E58" s="116"/>
      <c r="F58" s="117"/>
      <c r="G58" s="116"/>
      <c r="H58" s="116"/>
      <c r="I58" s="116"/>
    </row>
    <row r="59" spans="1:9" ht="37.950000000000003" customHeight="1" x14ac:dyDescent="0.25">
      <c r="A59" s="118" t="s">
        <v>61</v>
      </c>
      <c r="B59" s="118"/>
      <c r="C59" s="118"/>
      <c r="D59" s="118"/>
      <c r="E59" s="118"/>
      <c r="F59" s="118"/>
      <c r="G59" s="118"/>
      <c r="H59" s="118"/>
      <c r="I59" s="118"/>
    </row>
    <row r="60" spans="1:9" ht="37.950000000000003" customHeight="1" x14ac:dyDescent="0.25">
      <c r="A60" s="119" t="s">
        <v>62</v>
      </c>
      <c r="B60" s="119"/>
      <c r="C60" s="119"/>
      <c r="D60" s="119"/>
      <c r="E60" s="119"/>
      <c r="F60" s="119"/>
      <c r="G60" s="119"/>
      <c r="H60" s="119"/>
      <c r="I60" s="119"/>
    </row>
    <row r="61" spans="1:9" ht="16.05" customHeight="1" x14ac:dyDescent="0.25">
      <c r="A61" s="120" t="s">
        <v>30</v>
      </c>
      <c r="B61" s="120"/>
      <c r="C61" s="120"/>
      <c r="D61" s="120"/>
      <c r="E61" s="120"/>
      <c r="F61" s="120"/>
      <c r="G61" s="120"/>
      <c r="H61" s="120"/>
      <c r="I61" s="120"/>
    </row>
    <row r="62" spans="1:9" x14ac:dyDescent="0.25">
      <c r="G62" s="97"/>
      <c r="H62" s="91"/>
      <c r="I62" s="91"/>
    </row>
    <row r="63" spans="1:9" x14ac:dyDescent="0.25">
      <c r="G63" s="91"/>
      <c r="H63" s="91"/>
      <c r="I63" s="91"/>
    </row>
  </sheetData>
  <mergeCells count="23">
    <mergeCell ref="A60:I60"/>
    <mergeCell ref="G62:I62"/>
    <mergeCell ref="G63:I63"/>
    <mergeCell ref="B52:C52"/>
    <mergeCell ref="D52:E52"/>
    <mergeCell ref="F52:G52"/>
    <mergeCell ref="H52:I52"/>
    <mergeCell ref="A59:I59"/>
    <mergeCell ref="A61:I61"/>
    <mergeCell ref="B36:C36"/>
    <mergeCell ref="D36:E36"/>
    <mergeCell ref="F36:G36"/>
    <mergeCell ref="H36:I36"/>
    <mergeCell ref="B37:C37"/>
    <mergeCell ref="D37:E37"/>
    <mergeCell ref="F37:G37"/>
    <mergeCell ref="H37:I37"/>
    <mergeCell ref="A2:I2"/>
    <mergeCell ref="A3:I3"/>
    <mergeCell ref="A4:I4"/>
    <mergeCell ref="B6:C6"/>
    <mergeCell ref="D6:E6"/>
    <mergeCell ref="H6:I6"/>
  </mergeCells>
  <printOptions horizontalCentered="1"/>
  <pageMargins left="0.7" right="0.7" top="0.75" bottom="0.75" header="0.3" footer="0.3"/>
  <pageSetup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63"/>
  <sheetViews>
    <sheetView tabSelected="1" zoomScale="96" zoomScaleNormal="96" workbookViewId="0">
      <selection activeCell="A2" sqref="A2:I2"/>
    </sheetView>
  </sheetViews>
  <sheetFormatPr defaultRowHeight="13.2" x14ac:dyDescent="0.25"/>
  <cols>
    <col min="1" max="1" width="36.6640625" customWidth="1"/>
    <col min="2" max="3" width="7.5546875" customWidth="1"/>
    <col min="4" max="4" width="6.6640625" customWidth="1"/>
    <col min="6" max="6" width="6.6640625" style="2" customWidth="1"/>
    <col min="8" max="8" width="7.33203125" customWidth="1"/>
    <col min="9" max="9" width="8" customWidth="1"/>
  </cols>
  <sheetData>
    <row r="2" spans="1:9" ht="15.6" x14ac:dyDescent="0.3">
      <c r="A2" s="78" t="s">
        <v>58</v>
      </c>
      <c r="B2" s="78"/>
      <c r="C2" s="78"/>
      <c r="D2" s="78"/>
      <c r="E2" s="78"/>
      <c r="F2" s="78"/>
      <c r="G2" s="78"/>
      <c r="H2" s="78"/>
      <c r="I2" s="78"/>
    </row>
    <row r="3" spans="1:9" ht="15.6" x14ac:dyDescent="0.3">
      <c r="A3" s="78" t="s">
        <v>59</v>
      </c>
      <c r="B3" s="78"/>
      <c r="C3" s="78"/>
      <c r="D3" s="78"/>
      <c r="E3" s="78"/>
      <c r="F3" s="78"/>
      <c r="G3" s="78"/>
      <c r="H3" s="78"/>
      <c r="I3" s="78"/>
    </row>
    <row r="4" spans="1:9" ht="15.6" x14ac:dyDescent="0.3">
      <c r="A4" s="78" t="s">
        <v>54</v>
      </c>
      <c r="B4" s="78"/>
      <c r="C4" s="78"/>
      <c r="D4" s="78"/>
      <c r="E4" s="78"/>
      <c r="F4" s="78"/>
      <c r="G4" s="78"/>
      <c r="H4" s="78"/>
      <c r="I4" s="78"/>
    </row>
    <row r="5" spans="1:9" ht="13.8" thickBot="1" x14ac:dyDescent="0.3"/>
    <row r="6" spans="1:9" ht="13.8" thickTop="1" x14ac:dyDescent="0.25">
      <c r="A6" s="22"/>
      <c r="B6" s="79" t="s">
        <v>0</v>
      </c>
      <c r="C6" s="80"/>
      <c r="D6" s="81" t="s">
        <v>35</v>
      </c>
      <c r="E6" s="80"/>
      <c r="F6" s="98" t="s">
        <v>3</v>
      </c>
      <c r="G6" s="99"/>
      <c r="H6" s="79" t="s">
        <v>7</v>
      </c>
      <c r="I6" s="82"/>
    </row>
    <row r="7" spans="1:9" x14ac:dyDescent="0.25">
      <c r="A7" s="23"/>
      <c r="B7" s="24" t="s">
        <v>1</v>
      </c>
      <c r="C7" s="25" t="s">
        <v>2</v>
      </c>
      <c r="D7" s="24" t="s">
        <v>1</v>
      </c>
      <c r="E7" s="25" t="s">
        <v>2</v>
      </c>
      <c r="F7" s="26" t="s">
        <v>1</v>
      </c>
      <c r="G7" s="25" t="s">
        <v>2</v>
      </c>
      <c r="H7" s="24" t="s">
        <v>1</v>
      </c>
      <c r="I7" s="27" t="s">
        <v>2</v>
      </c>
    </row>
    <row r="8" spans="1:9" x14ac:dyDescent="0.25">
      <c r="A8" s="28" t="s">
        <v>4</v>
      </c>
      <c r="B8" s="29"/>
      <c r="C8" s="29"/>
      <c r="D8" s="29"/>
      <c r="E8" s="29"/>
      <c r="F8" s="30"/>
      <c r="G8" s="29"/>
      <c r="H8" s="29"/>
      <c r="I8" s="31"/>
    </row>
    <row r="9" spans="1:9" x14ac:dyDescent="0.25">
      <c r="A9" s="9" t="s">
        <v>5</v>
      </c>
      <c r="B9" s="4">
        <v>152</v>
      </c>
      <c r="C9" s="13">
        <f>B9/B11</f>
        <v>0.53710247349823326</v>
      </c>
      <c r="D9" s="4">
        <v>207</v>
      </c>
      <c r="E9" s="13">
        <f>D9/D11</f>
        <v>0.44805194805194803</v>
      </c>
      <c r="F9" s="5">
        <v>21</v>
      </c>
      <c r="G9" s="13">
        <f>F9/F11</f>
        <v>0.53846153846153844</v>
      </c>
      <c r="H9" s="4">
        <f>B9+D9+F9</f>
        <v>380</v>
      </c>
      <c r="I9" s="14">
        <f>H9/H11</f>
        <v>0.48469387755102039</v>
      </c>
    </row>
    <row r="10" spans="1:9" x14ac:dyDescent="0.25">
      <c r="A10" s="10" t="s">
        <v>6</v>
      </c>
      <c r="B10" s="6">
        <v>131</v>
      </c>
      <c r="C10" s="15">
        <f>B10/B11</f>
        <v>0.4628975265017668</v>
      </c>
      <c r="D10" s="6">
        <v>255</v>
      </c>
      <c r="E10" s="15">
        <f>D10/D11</f>
        <v>0.55194805194805197</v>
      </c>
      <c r="F10" s="1">
        <v>18</v>
      </c>
      <c r="G10" s="15">
        <f>F10/F11</f>
        <v>0.46153846153846156</v>
      </c>
      <c r="H10" s="6">
        <f>B10+D10+F10</f>
        <v>404</v>
      </c>
      <c r="I10" s="16">
        <f>H10/H11</f>
        <v>0.51530612244897955</v>
      </c>
    </row>
    <row r="11" spans="1:9" x14ac:dyDescent="0.25">
      <c r="A11" s="11" t="s">
        <v>7</v>
      </c>
      <c r="B11" s="7">
        <f>SUM(B9:B10)</f>
        <v>283</v>
      </c>
      <c r="C11" s="17">
        <f>SUM(C9:C10)</f>
        <v>1</v>
      </c>
      <c r="D11" s="7">
        <f>D9+D10</f>
        <v>462</v>
      </c>
      <c r="E11" s="17">
        <f>SUM(E9:E10)</f>
        <v>1</v>
      </c>
      <c r="F11" s="8">
        <f>SUM(F9:F10)</f>
        <v>39</v>
      </c>
      <c r="G11" s="17">
        <f>SUM(G9:G10)</f>
        <v>1</v>
      </c>
      <c r="H11" s="7">
        <f>B11+D11+F11</f>
        <v>784</v>
      </c>
      <c r="I11" s="18">
        <f>SUM(I9:I10)</f>
        <v>1</v>
      </c>
    </row>
    <row r="12" spans="1:9" x14ac:dyDescent="0.25">
      <c r="A12" s="28" t="s">
        <v>8</v>
      </c>
      <c r="B12" s="35"/>
      <c r="C12" s="35"/>
      <c r="D12" s="35"/>
      <c r="E12" s="35"/>
      <c r="F12" s="35"/>
      <c r="G12" s="35"/>
      <c r="H12" s="35"/>
      <c r="I12" s="36"/>
    </row>
    <row r="13" spans="1:9" x14ac:dyDescent="0.25">
      <c r="A13" s="9" t="s">
        <v>38</v>
      </c>
      <c r="B13" s="5">
        <v>0</v>
      </c>
      <c r="C13" s="13">
        <f>B13/B22</f>
        <v>0</v>
      </c>
      <c r="D13" s="5">
        <v>0</v>
      </c>
      <c r="E13" s="13">
        <f>D13/D22</f>
        <v>0</v>
      </c>
      <c r="F13" s="5">
        <v>0</v>
      </c>
      <c r="G13" s="13">
        <f>F13/F22</f>
        <v>0</v>
      </c>
      <c r="H13" s="4">
        <f t="shared" ref="H13:H21" si="0">B13+D13+F13</f>
        <v>0</v>
      </c>
      <c r="I13" s="14">
        <f>H13/H22</f>
        <v>0</v>
      </c>
    </row>
    <row r="14" spans="1:9" x14ac:dyDescent="0.25">
      <c r="A14" s="10" t="s">
        <v>9</v>
      </c>
      <c r="B14" s="1">
        <v>6</v>
      </c>
      <c r="C14" s="15">
        <f>B14/B22</f>
        <v>2.1201413427561839E-2</v>
      </c>
      <c r="D14" s="1">
        <v>13</v>
      </c>
      <c r="E14" s="15">
        <f>D14/D22</f>
        <v>2.813852813852814E-2</v>
      </c>
      <c r="F14" s="1">
        <v>0</v>
      </c>
      <c r="G14" s="15">
        <f>F14/F22</f>
        <v>0</v>
      </c>
      <c r="H14" s="6">
        <f t="shared" si="0"/>
        <v>19</v>
      </c>
      <c r="I14" s="16">
        <f>H14/H22</f>
        <v>2.423469387755102E-2</v>
      </c>
    </row>
    <row r="15" spans="1:9" x14ac:dyDescent="0.25">
      <c r="A15" s="10" t="s">
        <v>39</v>
      </c>
      <c r="B15" s="1">
        <v>46</v>
      </c>
      <c r="C15" s="15">
        <f>B15/B22</f>
        <v>0.16254416961130741</v>
      </c>
      <c r="D15" s="1">
        <v>64</v>
      </c>
      <c r="E15" s="15">
        <f>D15/D22</f>
        <v>0.13852813852813853</v>
      </c>
      <c r="F15" s="1">
        <v>9</v>
      </c>
      <c r="G15" s="15">
        <f>F15/F22</f>
        <v>0.23076923076923078</v>
      </c>
      <c r="H15" s="6">
        <f t="shared" si="0"/>
        <v>119</v>
      </c>
      <c r="I15" s="16">
        <f>H15/H22</f>
        <v>0.15178571428571427</v>
      </c>
    </row>
    <row r="16" spans="1:9" x14ac:dyDescent="0.25">
      <c r="A16" s="10" t="s">
        <v>40</v>
      </c>
      <c r="B16" s="1">
        <v>43</v>
      </c>
      <c r="C16" s="15">
        <f>B16/B22</f>
        <v>0.1519434628975265</v>
      </c>
      <c r="D16" s="1">
        <v>24</v>
      </c>
      <c r="E16" s="15">
        <f>D16/D22</f>
        <v>5.1948051948051951E-2</v>
      </c>
      <c r="F16" s="1">
        <v>1</v>
      </c>
      <c r="G16" s="15">
        <f>F16/F22</f>
        <v>2.564102564102564E-2</v>
      </c>
      <c r="H16" s="6">
        <f t="shared" si="0"/>
        <v>68</v>
      </c>
      <c r="I16" s="16">
        <f>H16/H22</f>
        <v>8.673469387755102E-2</v>
      </c>
    </row>
    <row r="17" spans="1:9" x14ac:dyDescent="0.25">
      <c r="A17" s="10" t="s">
        <v>41</v>
      </c>
      <c r="B17" s="1">
        <v>0</v>
      </c>
      <c r="C17" s="15">
        <f>B17/B22</f>
        <v>0</v>
      </c>
      <c r="D17" s="1">
        <v>0</v>
      </c>
      <c r="E17" s="15">
        <f>D17/D22</f>
        <v>0</v>
      </c>
      <c r="F17" s="1">
        <v>0</v>
      </c>
      <c r="G17" s="15">
        <f>F17/F22</f>
        <v>0</v>
      </c>
      <c r="H17" s="6">
        <f t="shared" si="0"/>
        <v>0</v>
      </c>
      <c r="I17" s="16">
        <f>H17/H22</f>
        <v>0</v>
      </c>
    </row>
    <row r="18" spans="1:9" x14ac:dyDescent="0.25">
      <c r="A18" s="10" t="s">
        <v>10</v>
      </c>
      <c r="B18" s="6">
        <v>179</v>
      </c>
      <c r="C18" s="15">
        <f>B18/B22</f>
        <v>0.63250883392226154</v>
      </c>
      <c r="D18" s="6">
        <v>313</v>
      </c>
      <c r="E18" s="15">
        <f>D18/D22</f>
        <v>0.67748917748917747</v>
      </c>
      <c r="F18" s="1">
        <v>27</v>
      </c>
      <c r="G18" s="15">
        <f>F18/F22</f>
        <v>0.69230769230769229</v>
      </c>
      <c r="H18" s="6">
        <f t="shared" si="0"/>
        <v>519</v>
      </c>
      <c r="I18" s="16">
        <f>H18/H22</f>
        <v>0.66198979591836737</v>
      </c>
    </row>
    <row r="19" spans="1:9" x14ac:dyDescent="0.25">
      <c r="A19" s="10" t="s">
        <v>42</v>
      </c>
      <c r="B19" s="6">
        <v>6</v>
      </c>
      <c r="C19" s="15">
        <f>B19/B22</f>
        <v>2.1201413427561839E-2</v>
      </c>
      <c r="D19" s="6">
        <v>9</v>
      </c>
      <c r="E19" s="15">
        <f>D19/D22</f>
        <v>1.948051948051948E-2</v>
      </c>
      <c r="F19" s="1">
        <v>0</v>
      </c>
      <c r="G19" s="15">
        <f>F19/F22</f>
        <v>0</v>
      </c>
      <c r="H19" s="6">
        <f t="shared" si="0"/>
        <v>15</v>
      </c>
      <c r="I19" s="16">
        <f>H19/H22</f>
        <v>1.913265306122449E-2</v>
      </c>
    </row>
    <row r="20" spans="1:9" x14ac:dyDescent="0.25">
      <c r="A20" s="10" t="s">
        <v>43</v>
      </c>
      <c r="B20" s="1">
        <v>1</v>
      </c>
      <c r="C20" s="15">
        <f>B20/B22</f>
        <v>3.5335689045936395E-3</v>
      </c>
      <c r="D20" s="1">
        <v>35</v>
      </c>
      <c r="E20" s="15">
        <f>D20/D22</f>
        <v>7.575757575757576E-2</v>
      </c>
      <c r="F20" s="1">
        <v>2</v>
      </c>
      <c r="G20" s="15">
        <f>F20/F22</f>
        <v>5.128205128205128E-2</v>
      </c>
      <c r="H20" s="6">
        <f t="shared" si="0"/>
        <v>38</v>
      </c>
      <c r="I20" s="16">
        <f>H20/H22</f>
        <v>4.8469387755102039E-2</v>
      </c>
    </row>
    <row r="21" spans="1:9" x14ac:dyDescent="0.25">
      <c r="A21" s="21" t="s">
        <v>44</v>
      </c>
      <c r="B21" s="8">
        <v>2</v>
      </c>
      <c r="C21" s="15">
        <f>B21/B22</f>
        <v>7.0671378091872791E-3</v>
      </c>
      <c r="D21" s="8">
        <v>4</v>
      </c>
      <c r="E21" s="15">
        <f>D21/D22</f>
        <v>8.658008658008658E-3</v>
      </c>
      <c r="F21" s="8">
        <v>0</v>
      </c>
      <c r="G21" s="15">
        <f>F21/F22</f>
        <v>0</v>
      </c>
      <c r="H21" s="7">
        <f t="shared" si="0"/>
        <v>6</v>
      </c>
      <c r="I21" s="18">
        <f>H21/H22</f>
        <v>7.6530612244897957E-3</v>
      </c>
    </row>
    <row r="22" spans="1:9" x14ac:dyDescent="0.25">
      <c r="A22" s="11" t="s">
        <v>7</v>
      </c>
      <c r="B22" s="7">
        <f>SUM(B13:B21)</f>
        <v>283</v>
      </c>
      <c r="C22" s="17">
        <f>SUM(C13:C21)</f>
        <v>1</v>
      </c>
      <c r="D22" s="7">
        <f>SUM(D13:D21)</f>
        <v>462</v>
      </c>
      <c r="E22" s="17">
        <f>SUM(E13:E21)</f>
        <v>1</v>
      </c>
      <c r="F22" s="8">
        <f>SUM(F13:F21)</f>
        <v>39</v>
      </c>
      <c r="G22" s="17">
        <f>SUM(G13:G20)</f>
        <v>1</v>
      </c>
      <c r="H22" s="7">
        <f>SUM(H13:H21)</f>
        <v>784</v>
      </c>
      <c r="I22" s="18">
        <f>SUM(I13:I21)</f>
        <v>1</v>
      </c>
    </row>
    <row r="23" spans="1:9" x14ac:dyDescent="0.25">
      <c r="A23" s="28" t="s">
        <v>11</v>
      </c>
      <c r="B23" s="35"/>
      <c r="C23" s="35"/>
      <c r="D23" s="35"/>
      <c r="E23" s="35"/>
      <c r="F23" s="35"/>
      <c r="G23" s="35"/>
      <c r="H23" s="35"/>
      <c r="I23" s="36"/>
    </row>
    <row r="24" spans="1:9" x14ac:dyDescent="0.25">
      <c r="A24" s="39" t="s">
        <v>12</v>
      </c>
      <c r="B24" s="5">
        <v>0</v>
      </c>
      <c r="C24" s="13">
        <f t="shared" ref="C24:C33" si="1">B24/$B$34</f>
        <v>0</v>
      </c>
      <c r="D24" s="5">
        <v>0</v>
      </c>
      <c r="E24" s="13">
        <f>D24/D34</f>
        <v>0</v>
      </c>
      <c r="F24" s="5">
        <v>0</v>
      </c>
      <c r="G24" s="13">
        <f>F24/F34</f>
        <v>0</v>
      </c>
      <c r="H24" s="5">
        <f t="shared" ref="H24:H34" si="2">B24+D24+F24</f>
        <v>0</v>
      </c>
      <c r="I24" s="14">
        <f>H24/H34</f>
        <v>0</v>
      </c>
    </row>
    <row r="25" spans="1:9" x14ac:dyDescent="0.25">
      <c r="A25" s="10" t="s">
        <v>13</v>
      </c>
      <c r="B25" s="1">
        <v>64</v>
      </c>
      <c r="C25" s="13">
        <f t="shared" si="1"/>
        <v>0.22614840989399293</v>
      </c>
      <c r="D25" s="1">
        <v>0</v>
      </c>
      <c r="E25" s="15">
        <f>D25/D34</f>
        <v>0</v>
      </c>
      <c r="F25" s="1">
        <v>0</v>
      </c>
      <c r="G25" s="15">
        <f>F25/F34</f>
        <v>0</v>
      </c>
      <c r="H25" s="1">
        <f t="shared" si="2"/>
        <v>64</v>
      </c>
      <c r="I25" s="16">
        <f>H25/H34</f>
        <v>8.1632653061224483E-2</v>
      </c>
    </row>
    <row r="26" spans="1:9" x14ac:dyDescent="0.25">
      <c r="A26" s="10" t="s">
        <v>14</v>
      </c>
      <c r="B26" s="1">
        <v>88</v>
      </c>
      <c r="C26" s="13">
        <f t="shared" si="1"/>
        <v>0.31095406360424027</v>
      </c>
      <c r="D26" s="1">
        <v>1</v>
      </c>
      <c r="E26" s="15">
        <f>D26/D34</f>
        <v>2.1645021645021645E-3</v>
      </c>
      <c r="F26" s="1">
        <v>0</v>
      </c>
      <c r="G26" s="15">
        <f>F26/F34</f>
        <v>0</v>
      </c>
      <c r="H26" s="5">
        <f t="shared" si="2"/>
        <v>89</v>
      </c>
      <c r="I26" s="16">
        <f>H26/H34</f>
        <v>0.11352040816326531</v>
      </c>
    </row>
    <row r="27" spans="1:9" x14ac:dyDescent="0.25">
      <c r="A27" s="10" t="s">
        <v>15</v>
      </c>
      <c r="B27" s="1">
        <v>65</v>
      </c>
      <c r="C27" s="13">
        <f t="shared" si="1"/>
        <v>0.22968197879858657</v>
      </c>
      <c r="D27" s="1">
        <v>84</v>
      </c>
      <c r="E27" s="15">
        <f>D27/D34</f>
        <v>0.18181818181818182</v>
      </c>
      <c r="F27" s="1">
        <v>0</v>
      </c>
      <c r="G27" s="15">
        <f>F27/F34</f>
        <v>0</v>
      </c>
      <c r="H27" s="5">
        <f t="shared" si="2"/>
        <v>149</v>
      </c>
      <c r="I27" s="16">
        <f>H27/H34</f>
        <v>0.19005102040816327</v>
      </c>
    </row>
    <row r="28" spans="1:9" x14ac:dyDescent="0.25">
      <c r="A28" s="10" t="s">
        <v>16</v>
      </c>
      <c r="B28" s="1">
        <v>30</v>
      </c>
      <c r="C28" s="13">
        <f t="shared" si="1"/>
        <v>0.10600706713780919</v>
      </c>
      <c r="D28" s="1">
        <v>123</v>
      </c>
      <c r="E28" s="15">
        <f>D28/D34</f>
        <v>0.26623376623376621</v>
      </c>
      <c r="F28" s="1">
        <v>1</v>
      </c>
      <c r="G28" s="15">
        <f>F28/F34</f>
        <v>2.564102564102564E-2</v>
      </c>
      <c r="H28" s="5">
        <f t="shared" si="2"/>
        <v>154</v>
      </c>
      <c r="I28" s="16">
        <f>H28/H34</f>
        <v>0.19642857142857142</v>
      </c>
    </row>
    <row r="29" spans="1:9" x14ac:dyDescent="0.25">
      <c r="A29" s="10" t="s">
        <v>17</v>
      </c>
      <c r="B29" s="1">
        <v>16</v>
      </c>
      <c r="C29" s="13">
        <f t="shared" si="1"/>
        <v>5.6537102473498232E-2</v>
      </c>
      <c r="D29" s="1">
        <v>97</v>
      </c>
      <c r="E29" s="15">
        <f>D29/D34</f>
        <v>0.20995670995670995</v>
      </c>
      <c r="F29" s="1">
        <v>6</v>
      </c>
      <c r="G29" s="15">
        <f>F29/F34</f>
        <v>0.15384615384615385</v>
      </c>
      <c r="H29" s="5">
        <f t="shared" si="2"/>
        <v>119</v>
      </c>
      <c r="I29" s="16">
        <f>H29/H34</f>
        <v>0.15178571428571427</v>
      </c>
    </row>
    <row r="30" spans="1:9" x14ac:dyDescent="0.25">
      <c r="A30" s="10" t="s">
        <v>18</v>
      </c>
      <c r="B30" s="1">
        <v>6</v>
      </c>
      <c r="C30" s="13">
        <f t="shared" si="1"/>
        <v>2.1201413427561839E-2</v>
      </c>
      <c r="D30" s="1">
        <v>60</v>
      </c>
      <c r="E30" s="15">
        <f>D30/D34</f>
        <v>0.12987012987012986</v>
      </c>
      <c r="F30" s="1">
        <v>5</v>
      </c>
      <c r="G30" s="15">
        <f>F30/F34</f>
        <v>0.12820512820512819</v>
      </c>
      <c r="H30" s="5">
        <f t="shared" si="2"/>
        <v>71</v>
      </c>
      <c r="I30" s="16">
        <f>H30/H34</f>
        <v>9.0561224489795922E-2</v>
      </c>
    </row>
    <row r="31" spans="1:9" x14ac:dyDescent="0.25">
      <c r="A31" s="10" t="s">
        <v>19</v>
      </c>
      <c r="B31" s="1">
        <v>10</v>
      </c>
      <c r="C31" s="13">
        <f t="shared" si="1"/>
        <v>3.5335689045936397E-2</v>
      </c>
      <c r="D31" s="1">
        <v>62</v>
      </c>
      <c r="E31" s="15">
        <f>D31/D34</f>
        <v>0.13419913419913421</v>
      </c>
      <c r="F31" s="1">
        <v>11</v>
      </c>
      <c r="G31" s="15">
        <f>F31/F34</f>
        <v>0.28205128205128205</v>
      </c>
      <c r="H31" s="5">
        <f t="shared" si="2"/>
        <v>83</v>
      </c>
      <c r="I31" s="16">
        <f>H31/H34</f>
        <v>0.10586734693877552</v>
      </c>
    </row>
    <row r="32" spans="1:9" x14ac:dyDescent="0.25">
      <c r="A32" s="10" t="s">
        <v>20</v>
      </c>
      <c r="B32" s="1">
        <v>3</v>
      </c>
      <c r="C32" s="13">
        <f t="shared" si="1"/>
        <v>1.0600706713780919E-2</v>
      </c>
      <c r="D32" s="1">
        <v>34</v>
      </c>
      <c r="E32" s="15">
        <f>D32/D34</f>
        <v>7.3593073593073599E-2</v>
      </c>
      <c r="F32" s="1">
        <v>13</v>
      </c>
      <c r="G32" s="15">
        <f>F32/F34</f>
        <v>0.33333333333333331</v>
      </c>
      <c r="H32" s="5">
        <f t="shared" si="2"/>
        <v>50</v>
      </c>
      <c r="I32" s="16">
        <f>H32/H34</f>
        <v>6.3775510204081634E-2</v>
      </c>
    </row>
    <row r="33" spans="1:10" x14ac:dyDescent="0.25">
      <c r="A33" s="10" t="s">
        <v>21</v>
      </c>
      <c r="B33" s="1">
        <v>1</v>
      </c>
      <c r="C33" s="13">
        <f t="shared" si="1"/>
        <v>3.5335689045936395E-3</v>
      </c>
      <c r="D33" s="1">
        <v>1</v>
      </c>
      <c r="E33" s="15">
        <f>D33/D34</f>
        <v>2.1645021645021645E-3</v>
      </c>
      <c r="F33" s="1">
        <v>3</v>
      </c>
      <c r="G33" s="15">
        <f>F33/F34</f>
        <v>7.6923076923076927E-2</v>
      </c>
      <c r="H33" s="5">
        <f t="shared" si="2"/>
        <v>5</v>
      </c>
      <c r="I33" s="16">
        <f>H33/H34</f>
        <v>6.3775510204081634E-3</v>
      </c>
    </row>
    <row r="34" spans="1:10" x14ac:dyDescent="0.25">
      <c r="A34" s="11" t="s">
        <v>7</v>
      </c>
      <c r="B34" s="7">
        <f t="shared" ref="B34:G34" si="3">SUM(B24:B33)</f>
        <v>283</v>
      </c>
      <c r="C34" s="17">
        <f t="shared" si="3"/>
        <v>1</v>
      </c>
      <c r="D34" s="7">
        <f t="shared" si="3"/>
        <v>462</v>
      </c>
      <c r="E34" s="17">
        <f t="shared" si="3"/>
        <v>1.0000000000000002</v>
      </c>
      <c r="F34" s="7">
        <f t="shared" si="3"/>
        <v>39</v>
      </c>
      <c r="G34" s="17">
        <f t="shared" si="3"/>
        <v>1</v>
      </c>
      <c r="H34" s="4">
        <f t="shared" si="2"/>
        <v>784</v>
      </c>
      <c r="I34" s="18">
        <f>SUM(I24:I33)</f>
        <v>1.0000000000000002</v>
      </c>
      <c r="J34" s="3"/>
    </row>
    <row r="35" spans="1:10" x14ac:dyDescent="0.25">
      <c r="A35" s="28" t="s">
        <v>22</v>
      </c>
      <c r="B35" s="29"/>
      <c r="C35" s="29"/>
      <c r="D35" s="29"/>
      <c r="E35" s="29"/>
      <c r="F35" s="30"/>
      <c r="G35" s="29"/>
      <c r="H35" s="29"/>
      <c r="I35" s="31"/>
    </row>
    <row r="36" spans="1:10" x14ac:dyDescent="0.25">
      <c r="A36" s="9" t="s">
        <v>23</v>
      </c>
      <c r="B36" s="83">
        <v>24.02</v>
      </c>
      <c r="C36" s="84"/>
      <c r="D36" s="83">
        <v>33.6</v>
      </c>
      <c r="E36" s="84"/>
      <c r="F36" s="83">
        <v>46.8</v>
      </c>
      <c r="G36" s="84"/>
      <c r="H36" s="85">
        <v>30.8</v>
      </c>
      <c r="I36" s="86"/>
    </row>
    <row r="37" spans="1:10" x14ac:dyDescent="0.25">
      <c r="A37" s="12" t="s">
        <v>24</v>
      </c>
      <c r="B37" s="87">
        <v>6.84</v>
      </c>
      <c r="C37" s="88"/>
      <c r="D37" s="87">
        <v>9.6999999999999993</v>
      </c>
      <c r="E37" s="88"/>
      <c r="F37" s="87">
        <v>10.55</v>
      </c>
      <c r="G37" s="88"/>
      <c r="H37" s="89">
        <v>10.57</v>
      </c>
      <c r="I37" s="90"/>
    </row>
    <row r="38" spans="1:10" x14ac:dyDescent="0.25">
      <c r="A38" s="28" t="s">
        <v>46</v>
      </c>
      <c r="B38" s="29"/>
      <c r="C38" s="29"/>
      <c r="D38" s="29"/>
      <c r="E38" s="29"/>
      <c r="F38" s="30"/>
      <c r="G38" s="29"/>
      <c r="H38" s="29"/>
      <c r="I38" s="31"/>
    </row>
    <row r="39" spans="1:10" x14ac:dyDescent="0.25">
      <c r="A39" s="10" t="s">
        <v>32</v>
      </c>
      <c r="B39" s="6">
        <v>277</v>
      </c>
      <c r="C39" s="15">
        <f>B39/B42</f>
        <v>0.97879858657243812</v>
      </c>
      <c r="D39" s="6">
        <v>296</v>
      </c>
      <c r="E39" s="15">
        <f>D39/D42</f>
        <v>0.64069264069264065</v>
      </c>
      <c r="F39" s="1">
        <v>32</v>
      </c>
      <c r="G39" s="15">
        <f>F39/F42</f>
        <v>0.82051282051282048</v>
      </c>
      <c r="H39" s="6">
        <f>B39+D39+F39</f>
        <v>605</v>
      </c>
      <c r="I39" s="16">
        <f>H39/H42</f>
        <v>0.77168367346938771</v>
      </c>
    </row>
    <row r="40" spans="1:10" x14ac:dyDescent="0.25">
      <c r="A40" s="10" t="s">
        <v>33</v>
      </c>
      <c r="B40" s="6">
        <v>1</v>
      </c>
      <c r="C40" s="15">
        <f>B40/B42</f>
        <v>3.5335689045936395E-3</v>
      </c>
      <c r="D40" s="6">
        <v>35</v>
      </c>
      <c r="E40" s="15">
        <f>D40/D42</f>
        <v>7.575757575757576E-2</v>
      </c>
      <c r="F40" s="1">
        <v>2</v>
      </c>
      <c r="G40" s="15">
        <f>F40/F42</f>
        <v>5.128205128205128E-2</v>
      </c>
      <c r="H40" s="6">
        <f>B40+D40+F40</f>
        <v>38</v>
      </c>
      <c r="I40" s="16">
        <f>H40/H42</f>
        <v>4.8469387755102039E-2</v>
      </c>
    </row>
    <row r="41" spans="1:10" x14ac:dyDescent="0.25">
      <c r="A41" s="10" t="s">
        <v>34</v>
      </c>
      <c r="B41" s="1">
        <v>5</v>
      </c>
      <c r="C41" s="15">
        <f>B41/B42</f>
        <v>1.7667844522968199E-2</v>
      </c>
      <c r="D41" s="1">
        <v>131</v>
      </c>
      <c r="E41" s="15">
        <f>D41/D42</f>
        <v>0.28354978354978355</v>
      </c>
      <c r="F41" s="1">
        <v>5</v>
      </c>
      <c r="G41" s="15">
        <f>F41/F42</f>
        <v>0.12820512820512819</v>
      </c>
      <c r="H41" s="6">
        <f>B41+D41+F41</f>
        <v>141</v>
      </c>
      <c r="I41" s="16">
        <f>H41/H42</f>
        <v>0.1798469387755102</v>
      </c>
    </row>
    <row r="42" spans="1:10" x14ac:dyDescent="0.25">
      <c r="A42" s="11" t="s">
        <v>7</v>
      </c>
      <c r="B42" s="7">
        <f t="shared" ref="B42:I42" si="4">SUM(B39:B41)</f>
        <v>283</v>
      </c>
      <c r="C42" s="17">
        <f t="shared" si="4"/>
        <v>1</v>
      </c>
      <c r="D42" s="7">
        <f t="shared" si="4"/>
        <v>462</v>
      </c>
      <c r="E42" s="17">
        <f t="shared" si="4"/>
        <v>1</v>
      </c>
      <c r="F42" s="8">
        <f t="shared" si="4"/>
        <v>39</v>
      </c>
      <c r="G42" s="17">
        <f t="shared" si="4"/>
        <v>1</v>
      </c>
      <c r="H42" s="7">
        <f t="shared" si="4"/>
        <v>784</v>
      </c>
      <c r="I42" s="18">
        <f t="shared" si="4"/>
        <v>0.99999999999999989</v>
      </c>
    </row>
    <row r="43" spans="1:10" x14ac:dyDescent="0.25">
      <c r="A43" s="28" t="s">
        <v>47</v>
      </c>
      <c r="B43" s="29"/>
      <c r="C43" s="29"/>
      <c r="D43" s="29"/>
      <c r="E43" s="29"/>
      <c r="F43" s="30"/>
      <c r="G43" s="29"/>
      <c r="H43" s="29"/>
      <c r="I43" s="31"/>
    </row>
    <row r="44" spans="1:10" x14ac:dyDescent="0.25">
      <c r="A44" s="9" t="s">
        <v>25</v>
      </c>
      <c r="B44" s="4">
        <v>218</v>
      </c>
      <c r="C44" s="19">
        <f>B44/B46</f>
        <v>0.77031802120141346</v>
      </c>
      <c r="D44" s="5">
        <v>127</v>
      </c>
      <c r="E44" s="19">
        <f>D44/D46</f>
        <v>0.27489177489177491</v>
      </c>
      <c r="F44" s="5">
        <v>1</v>
      </c>
      <c r="G44" s="19">
        <f>F44/F46</f>
        <v>2.564102564102564E-2</v>
      </c>
      <c r="H44" s="4">
        <f>B44+D44+F44</f>
        <v>346</v>
      </c>
      <c r="I44" s="14">
        <f>H44/H46</f>
        <v>0.44132653061224492</v>
      </c>
    </row>
    <row r="45" spans="1:10" x14ac:dyDescent="0.25">
      <c r="A45" s="10" t="s">
        <v>26</v>
      </c>
      <c r="B45" s="6">
        <v>65</v>
      </c>
      <c r="C45" s="15">
        <f>B45/B46</f>
        <v>0.22968197879858657</v>
      </c>
      <c r="D45" s="6">
        <v>335</v>
      </c>
      <c r="E45" s="15">
        <f>D45/D46</f>
        <v>0.72510822510822515</v>
      </c>
      <c r="F45" s="1">
        <v>38</v>
      </c>
      <c r="G45" s="15">
        <f>F45/F46</f>
        <v>0.97435897435897434</v>
      </c>
      <c r="H45" s="4">
        <f>B45+D45+F45</f>
        <v>438</v>
      </c>
      <c r="I45" s="16">
        <f>H45/H46</f>
        <v>0.55867346938775508</v>
      </c>
    </row>
    <row r="46" spans="1:10" x14ac:dyDescent="0.25">
      <c r="A46" s="11" t="s">
        <v>7</v>
      </c>
      <c r="B46" s="7">
        <f t="shared" ref="B46:G46" si="5">SUM(B44:B45)</f>
        <v>283</v>
      </c>
      <c r="C46" s="20">
        <f t="shared" si="5"/>
        <v>1</v>
      </c>
      <c r="D46" s="7">
        <f t="shared" si="5"/>
        <v>462</v>
      </c>
      <c r="E46" s="20">
        <f t="shared" si="5"/>
        <v>1</v>
      </c>
      <c r="F46" s="7">
        <f t="shared" si="5"/>
        <v>39</v>
      </c>
      <c r="G46" s="20">
        <f t="shared" si="5"/>
        <v>1</v>
      </c>
      <c r="H46" s="4">
        <f>B46+D46+F46</f>
        <v>784</v>
      </c>
      <c r="I46" s="38">
        <f>SUM(I44:I45)</f>
        <v>1</v>
      </c>
    </row>
    <row r="47" spans="1:10" ht="12.75" customHeight="1" x14ac:dyDescent="0.25">
      <c r="A47" s="28" t="s">
        <v>45</v>
      </c>
      <c r="B47" s="29"/>
      <c r="C47" s="29"/>
      <c r="D47" s="29"/>
      <c r="E47" s="29"/>
      <c r="F47" s="30"/>
      <c r="G47" s="29"/>
      <c r="H47" s="29"/>
      <c r="I47" s="31"/>
    </row>
    <row r="48" spans="1:10" ht="12.75" customHeight="1" x14ac:dyDescent="0.25">
      <c r="A48" s="9" t="s">
        <v>36</v>
      </c>
      <c r="B48" s="4">
        <v>9</v>
      </c>
      <c r="C48" s="19">
        <f>B48/B50</f>
        <v>3.1802120141342753E-2</v>
      </c>
      <c r="D48" s="5">
        <v>312</v>
      </c>
      <c r="E48" s="19">
        <f>D48/D50</f>
        <v>0.67532467532467533</v>
      </c>
      <c r="F48" s="5">
        <v>0</v>
      </c>
      <c r="G48" s="19">
        <f>F48/F50</f>
        <v>0</v>
      </c>
      <c r="H48" s="4">
        <f>B48+D48+F48</f>
        <v>321</v>
      </c>
      <c r="I48" s="14">
        <f>H48/H50</f>
        <v>0.40943877551020408</v>
      </c>
    </row>
    <row r="49" spans="1:12" ht="12.75" customHeight="1" x14ac:dyDescent="0.25">
      <c r="A49" s="10" t="s">
        <v>37</v>
      </c>
      <c r="B49" s="6">
        <v>274</v>
      </c>
      <c r="C49" s="15">
        <f>B49/B50</f>
        <v>0.96819787985865724</v>
      </c>
      <c r="D49" s="6">
        <v>150</v>
      </c>
      <c r="E49" s="15">
        <f>D49/D50</f>
        <v>0.32467532467532467</v>
      </c>
      <c r="F49" s="1">
        <v>39</v>
      </c>
      <c r="G49" s="15">
        <f>F49/F50</f>
        <v>1</v>
      </c>
      <c r="H49" s="4">
        <f>B49+D49+F49</f>
        <v>463</v>
      </c>
      <c r="I49" s="16">
        <f>H49/H50</f>
        <v>0.59056122448979587</v>
      </c>
    </row>
    <row r="50" spans="1:12" x14ac:dyDescent="0.25">
      <c r="A50" s="11" t="s">
        <v>7</v>
      </c>
      <c r="B50" s="7">
        <f t="shared" ref="B50:G50" si="6">SUM(B48:B49)</f>
        <v>283</v>
      </c>
      <c r="C50" s="20">
        <f t="shared" si="6"/>
        <v>1</v>
      </c>
      <c r="D50" s="7">
        <f t="shared" si="6"/>
        <v>462</v>
      </c>
      <c r="E50" s="20">
        <f t="shared" si="6"/>
        <v>1</v>
      </c>
      <c r="F50" s="7">
        <f t="shared" si="6"/>
        <v>39</v>
      </c>
      <c r="G50" s="20">
        <f t="shared" si="6"/>
        <v>1</v>
      </c>
      <c r="H50" s="4">
        <f>B50+D50+F50</f>
        <v>784</v>
      </c>
      <c r="I50" s="18">
        <f>SUM(I48:I49)</f>
        <v>1</v>
      </c>
    </row>
    <row r="51" spans="1:12" x14ac:dyDescent="0.25">
      <c r="A51" s="32" t="s">
        <v>28</v>
      </c>
      <c r="B51" s="33"/>
      <c r="C51" s="33"/>
      <c r="D51" s="33"/>
      <c r="E51" s="33"/>
      <c r="F51" s="34"/>
      <c r="G51" s="33"/>
      <c r="H51" s="33"/>
      <c r="I51" s="37"/>
    </row>
    <row r="52" spans="1:12" x14ac:dyDescent="0.25">
      <c r="A52" s="46" t="s">
        <v>27</v>
      </c>
      <c r="B52" s="92">
        <v>240.5</v>
      </c>
      <c r="C52" s="93"/>
      <c r="D52" s="94">
        <v>274.7</v>
      </c>
      <c r="E52" s="95"/>
      <c r="F52" s="92">
        <v>9.8000000000000007</v>
      </c>
      <c r="G52" s="93"/>
      <c r="H52" s="94">
        <v>525</v>
      </c>
      <c r="I52" s="96"/>
      <c r="K52" s="77"/>
      <c r="L52" s="77"/>
    </row>
    <row r="53" spans="1:12" x14ac:dyDescent="0.25">
      <c r="A53" s="28" t="s">
        <v>48</v>
      </c>
      <c r="B53" s="29"/>
      <c r="C53" s="29"/>
      <c r="D53" s="29"/>
      <c r="E53" s="29"/>
      <c r="F53" s="30"/>
      <c r="G53" s="29"/>
      <c r="H53" s="29"/>
      <c r="I53" s="31"/>
    </row>
    <row r="54" spans="1:12" x14ac:dyDescent="0.25">
      <c r="A54" s="40" t="s">
        <v>49</v>
      </c>
      <c r="B54" s="4">
        <v>283</v>
      </c>
      <c r="C54" s="19">
        <f>B54/B56</f>
        <v>1</v>
      </c>
      <c r="D54" s="4">
        <v>458</v>
      </c>
      <c r="E54" s="19">
        <f>D54/D56</f>
        <v>0.9913419913419913</v>
      </c>
      <c r="F54" s="5">
        <v>39</v>
      </c>
      <c r="G54" s="19">
        <f>F54/F56</f>
        <v>1</v>
      </c>
      <c r="H54" s="4">
        <f>B54+D54+F54</f>
        <v>780</v>
      </c>
      <c r="I54" s="14">
        <f>H54/H56</f>
        <v>0.99489795918367352</v>
      </c>
    </row>
    <row r="55" spans="1:12" x14ac:dyDescent="0.25">
      <c r="A55" s="41" t="s">
        <v>50</v>
      </c>
      <c r="B55" s="6">
        <v>0</v>
      </c>
      <c r="C55" s="15">
        <f>B55/B56</f>
        <v>0</v>
      </c>
      <c r="D55" s="6">
        <v>4</v>
      </c>
      <c r="E55" s="15">
        <f>D55/D56</f>
        <v>8.658008658008658E-3</v>
      </c>
      <c r="F55" s="1">
        <v>0</v>
      </c>
      <c r="G55" s="15">
        <f>F55/F56</f>
        <v>0</v>
      </c>
      <c r="H55" s="4">
        <f>B55+D55+F55</f>
        <v>4</v>
      </c>
      <c r="I55" s="16">
        <f>H55/H56</f>
        <v>5.1020408163265302E-3</v>
      </c>
    </row>
    <row r="56" spans="1:12" ht="13.8" thickBot="1" x14ac:dyDescent="0.3">
      <c r="A56" s="42" t="s">
        <v>7</v>
      </c>
      <c r="B56" s="43">
        <f t="shared" ref="B56:G56" si="7">SUM(B54:B55)</f>
        <v>283</v>
      </c>
      <c r="C56" s="44">
        <f t="shared" si="7"/>
        <v>1</v>
      </c>
      <c r="D56" s="43">
        <f t="shared" si="7"/>
        <v>462</v>
      </c>
      <c r="E56" s="44">
        <f t="shared" si="7"/>
        <v>1</v>
      </c>
      <c r="F56" s="43">
        <f t="shared" si="7"/>
        <v>39</v>
      </c>
      <c r="G56" s="44">
        <f t="shared" si="7"/>
        <v>1</v>
      </c>
      <c r="H56" s="43">
        <f>B56+D56+F56</f>
        <v>784</v>
      </c>
      <c r="I56" s="45">
        <f>SUM(I54:I55)</f>
        <v>1</v>
      </c>
    </row>
    <row r="57" spans="1:12" ht="13.8" thickTop="1" x14ac:dyDescent="0.25">
      <c r="A57" s="113"/>
      <c r="B57" s="114"/>
      <c r="C57" s="74"/>
      <c r="D57" s="114"/>
      <c r="E57" s="74"/>
      <c r="F57" s="114"/>
      <c r="G57" s="74"/>
      <c r="H57" s="114"/>
      <c r="I57" s="115"/>
    </row>
    <row r="58" spans="1:12" ht="15" customHeight="1" x14ac:dyDescent="0.25">
      <c r="A58" s="116" t="s">
        <v>60</v>
      </c>
      <c r="B58" s="116"/>
      <c r="C58" s="116"/>
      <c r="D58" s="116"/>
      <c r="E58" s="116"/>
      <c r="F58" s="117"/>
      <c r="G58" s="116"/>
      <c r="H58" s="116"/>
      <c r="I58" s="116"/>
    </row>
    <row r="59" spans="1:12" ht="37.950000000000003" customHeight="1" x14ac:dyDescent="0.25">
      <c r="A59" s="118" t="s">
        <v>61</v>
      </c>
      <c r="B59" s="118"/>
      <c r="C59" s="118"/>
      <c r="D59" s="118"/>
      <c r="E59" s="118"/>
      <c r="F59" s="118"/>
      <c r="G59" s="118"/>
      <c r="H59" s="118"/>
      <c r="I59" s="118"/>
    </row>
    <row r="60" spans="1:12" ht="28.05" customHeight="1" x14ac:dyDescent="0.25">
      <c r="A60" s="119" t="s">
        <v>62</v>
      </c>
      <c r="B60" s="119"/>
      <c r="C60" s="119"/>
      <c r="D60" s="119"/>
      <c r="E60" s="119"/>
      <c r="F60" s="119"/>
      <c r="G60" s="119"/>
      <c r="H60" s="119"/>
      <c r="I60" s="119"/>
    </row>
    <row r="61" spans="1:12" ht="16.05" customHeight="1" x14ac:dyDescent="0.25">
      <c r="A61" s="120" t="s">
        <v>30</v>
      </c>
      <c r="B61" s="120"/>
      <c r="C61" s="120"/>
      <c r="D61" s="120"/>
      <c r="E61" s="120"/>
      <c r="F61" s="120"/>
      <c r="G61" s="120"/>
      <c r="H61" s="120"/>
      <c r="I61" s="120"/>
    </row>
    <row r="62" spans="1:12" x14ac:dyDescent="0.25">
      <c r="G62" s="97"/>
      <c r="H62" s="91"/>
      <c r="I62" s="91"/>
    </row>
    <row r="63" spans="1:12" x14ac:dyDescent="0.25">
      <c r="G63" s="91"/>
      <c r="H63" s="91"/>
      <c r="I63" s="91"/>
    </row>
  </sheetData>
  <mergeCells count="24">
    <mergeCell ref="A60:I60"/>
    <mergeCell ref="G62:I62"/>
    <mergeCell ref="G63:I63"/>
    <mergeCell ref="B52:C52"/>
    <mergeCell ref="D52:E52"/>
    <mergeCell ref="F52:G52"/>
    <mergeCell ref="H52:I52"/>
    <mergeCell ref="A59:I59"/>
    <mergeCell ref="A61:I61"/>
    <mergeCell ref="B36:C36"/>
    <mergeCell ref="D36:E36"/>
    <mergeCell ref="F36:G36"/>
    <mergeCell ref="H36:I36"/>
    <mergeCell ref="B37:C37"/>
    <mergeCell ref="D37:E37"/>
    <mergeCell ref="F37:G37"/>
    <mergeCell ref="H37:I37"/>
    <mergeCell ref="A2:I2"/>
    <mergeCell ref="A3:I3"/>
    <mergeCell ref="A4:I4"/>
    <mergeCell ref="B6:C6"/>
    <mergeCell ref="D6:E6"/>
    <mergeCell ref="F6:G6"/>
    <mergeCell ref="H6:I6"/>
  </mergeCells>
  <printOptions horizontalCentered="1"/>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3"/>
  <sheetViews>
    <sheetView tabSelected="1" zoomScale="96" zoomScaleNormal="96" workbookViewId="0">
      <selection activeCell="A2" sqref="A2:I2"/>
    </sheetView>
  </sheetViews>
  <sheetFormatPr defaultRowHeight="13.2" x14ac:dyDescent="0.25"/>
  <cols>
    <col min="1" max="1" width="36.6640625" customWidth="1"/>
    <col min="2" max="5" width="8.6640625" customWidth="1"/>
    <col min="6" max="6" width="6.6640625" style="2" hidden="1" customWidth="1"/>
    <col min="7" max="7" width="0" hidden="1" customWidth="1"/>
    <col min="8" max="9" width="8.6640625" customWidth="1"/>
  </cols>
  <sheetData>
    <row r="2" spans="1:9" ht="15.6" x14ac:dyDescent="0.3">
      <c r="A2" s="78" t="s">
        <v>58</v>
      </c>
      <c r="B2" s="78"/>
      <c r="C2" s="78"/>
      <c r="D2" s="78"/>
      <c r="E2" s="78"/>
      <c r="F2" s="78"/>
      <c r="G2" s="78"/>
      <c r="H2" s="78"/>
      <c r="I2" s="78"/>
    </row>
    <row r="3" spans="1:9" ht="15.6" x14ac:dyDescent="0.3">
      <c r="A3" s="78" t="s">
        <v>59</v>
      </c>
      <c r="B3" s="78"/>
      <c r="C3" s="78"/>
      <c r="D3" s="78"/>
      <c r="E3" s="78"/>
      <c r="F3" s="78"/>
      <c r="G3" s="78"/>
      <c r="H3" s="78"/>
      <c r="I3" s="78"/>
    </row>
    <row r="4" spans="1:9" ht="15.6" x14ac:dyDescent="0.3">
      <c r="A4" s="78" t="s">
        <v>55</v>
      </c>
      <c r="B4" s="78"/>
      <c r="C4" s="78"/>
      <c r="D4" s="78"/>
      <c r="E4" s="78"/>
      <c r="F4" s="78"/>
      <c r="G4" s="78"/>
      <c r="H4" s="78"/>
      <c r="I4" s="78"/>
    </row>
    <row r="5" spans="1:9" ht="13.8" thickBot="1" x14ac:dyDescent="0.3"/>
    <row r="6" spans="1:9" ht="13.8" thickTop="1" x14ac:dyDescent="0.25">
      <c r="A6" s="22"/>
      <c r="B6" s="79" t="s">
        <v>0</v>
      </c>
      <c r="C6" s="80"/>
      <c r="D6" s="81" t="s">
        <v>35</v>
      </c>
      <c r="E6" s="80"/>
      <c r="F6" s="66" t="s">
        <v>3</v>
      </c>
      <c r="G6" s="67"/>
      <c r="H6" s="79" t="s">
        <v>7</v>
      </c>
      <c r="I6" s="82"/>
    </row>
    <row r="7" spans="1:9" x14ac:dyDescent="0.25">
      <c r="A7" s="23"/>
      <c r="B7" s="24" t="s">
        <v>1</v>
      </c>
      <c r="C7" s="25" t="s">
        <v>2</v>
      </c>
      <c r="D7" s="24" t="s">
        <v>1</v>
      </c>
      <c r="E7" s="25" t="s">
        <v>2</v>
      </c>
      <c r="F7" s="26" t="s">
        <v>1</v>
      </c>
      <c r="G7" s="25" t="s">
        <v>2</v>
      </c>
      <c r="H7" s="24" t="s">
        <v>1</v>
      </c>
      <c r="I7" s="27" t="s">
        <v>2</v>
      </c>
    </row>
    <row r="8" spans="1:9" x14ac:dyDescent="0.25">
      <c r="A8" s="28" t="s">
        <v>4</v>
      </c>
      <c r="B8" s="29"/>
      <c r="C8" s="29"/>
      <c r="D8" s="29"/>
      <c r="E8" s="29"/>
      <c r="F8" s="30"/>
      <c r="G8" s="29"/>
      <c r="H8" s="29"/>
      <c r="I8" s="31"/>
    </row>
    <row r="9" spans="1:9" x14ac:dyDescent="0.25">
      <c r="A9" s="9" t="s">
        <v>5</v>
      </c>
      <c r="B9" s="4">
        <v>39</v>
      </c>
      <c r="C9" s="13">
        <f>B9/B11</f>
        <v>0.24374999999999999</v>
      </c>
      <c r="D9" s="4">
        <v>39</v>
      </c>
      <c r="E9" s="13">
        <f>D9/D11</f>
        <v>0.44318181818181818</v>
      </c>
      <c r="F9" s="5">
        <v>0</v>
      </c>
      <c r="G9" s="13" t="e">
        <f>F9/F11</f>
        <v>#DIV/0!</v>
      </c>
      <c r="H9" s="6">
        <f t="shared" ref="H9:H10" si="0">B9+D9+F9</f>
        <v>78</v>
      </c>
      <c r="I9" s="14">
        <f>H9/H11</f>
        <v>0.31451612903225806</v>
      </c>
    </row>
    <row r="10" spans="1:9" x14ac:dyDescent="0.25">
      <c r="A10" s="10" t="s">
        <v>6</v>
      </c>
      <c r="B10" s="6">
        <v>121</v>
      </c>
      <c r="C10" s="15">
        <f>B10/B11</f>
        <v>0.75624999999999998</v>
      </c>
      <c r="D10" s="6">
        <v>49</v>
      </c>
      <c r="E10" s="15">
        <f>D10/D11</f>
        <v>0.55681818181818177</v>
      </c>
      <c r="F10" s="1">
        <v>0</v>
      </c>
      <c r="G10" s="15" t="e">
        <f>F10/F11</f>
        <v>#DIV/0!</v>
      </c>
      <c r="H10" s="6">
        <f t="shared" si="0"/>
        <v>170</v>
      </c>
      <c r="I10" s="16">
        <f>H10/H11</f>
        <v>0.68548387096774188</v>
      </c>
    </row>
    <row r="11" spans="1:9" x14ac:dyDescent="0.25">
      <c r="A11" s="11" t="s">
        <v>7</v>
      </c>
      <c r="B11" s="7">
        <f>SUM(B9:B10)</f>
        <v>160</v>
      </c>
      <c r="C11" s="17">
        <f>SUM(C9:C10)</f>
        <v>1</v>
      </c>
      <c r="D11" s="7">
        <f>D9+D10</f>
        <v>88</v>
      </c>
      <c r="E11" s="17">
        <f>SUM(E9:E10)</f>
        <v>1</v>
      </c>
      <c r="F11" s="8">
        <f>SUM(F9:F10)</f>
        <v>0</v>
      </c>
      <c r="G11" s="17" t="e">
        <f>SUM(G9:G10)</f>
        <v>#DIV/0!</v>
      </c>
      <c r="H11" s="7">
        <f>B11+D11+F11</f>
        <v>248</v>
      </c>
      <c r="I11" s="18">
        <f>SUM(I9:I10)</f>
        <v>1</v>
      </c>
    </row>
    <row r="12" spans="1:9" x14ac:dyDescent="0.25">
      <c r="A12" s="28" t="s">
        <v>8</v>
      </c>
      <c r="B12" s="35"/>
      <c r="C12" s="35"/>
      <c r="D12" s="35"/>
      <c r="E12" s="35"/>
      <c r="F12" s="35"/>
      <c r="G12" s="35"/>
      <c r="H12" s="35"/>
      <c r="I12" s="36"/>
    </row>
    <row r="13" spans="1:9" x14ac:dyDescent="0.25">
      <c r="A13" s="9" t="s">
        <v>38</v>
      </c>
      <c r="B13" s="5">
        <v>0</v>
      </c>
      <c r="C13" s="13">
        <f>B13/B22</f>
        <v>0</v>
      </c>
      <c r="D13" s="5">
        <v>1</v>
      </c>
      <c r="E13" s="13">
        <f>D13/D22</f>
        <v>1.1363636363636364E-2</v>
      </c>
      <c r="F13" s="5">
        <v>0</v>
      </c>
      <c r="G13" s="13" t="e">
        <f>F13/F22</f>
        <v>#DIV/0!</v>
      </c>
      <c r="H13" s="4">
        <f t="shared" ref="H13:H21" si="1">B13+D13+F13</f>
        <v>1</v>
      </c>
      <c r="I13" s="14">
        <f>H13/H22</f>
        <v>4.0322580645161289E-3</v>
      </c>
    </row>
    <row r="14" spans="1:9" x14ac:dyDescent="0.25">
      <c r="A14" s="10" t="s">
        <v>9</v>
      </c>
      <c r="B14" s="1">
        <v>6</v>
      </c>
      <c r="C14" s="15">
        <f>B14/B22</f>
        <v>3.7499999999999999E-2</v>
      </c>
      <c r="D14" s="1">
        <v>3</v>
      </c>
      <c r="E14" s="15">
        <f>D14/D22</f>
        <v>3.4090909090909088E-2</v>
      </c>
      <c r="F14" s="1">
        <v>0</v>
      </c>
      <c r="G14" s="15" t="e">
        <f>F14/F22</f>
        <v>#DIV/0!</v>
      </c>
      <c r="H14" s="6">
        <f t="shared" si="1"/>
        <v>9</v>
      </c>
      <c r="I14" s="16">
        <f>H14/H22</f>
        <v>3.6290322580645164E-2</v>
      </c>
    </row>
    <row r="15" spans="1:9" x14ac:dyDescent="0.25">
      <c r="A15" s="10" t="s">
        <v>39</v>
      </c>
      <c r="B15" s="1">
        <v>34</v>
      </c>
      <c r="C15" s="15">
        <f>B15/B22</f>
        <v>0.21249999999999999</v>
      </c>
      <c r="D15" s="1">
        <v>3</v>
      </c>
      <c r="E15" s="15">
        <f>D15/D22</f>
        <v>3.4090909090909088E-2</v>
      </c>
      <c r="F15" s="1">
        <v>0</v>
      </c>
      <c r="G15" s="15" t="e">
        <f>F15/F22</f>
        <v>#DIV/0!</v>
      </c>
      <c r="H15" s="6">
        <f t="shared" si="1"/>
        <v>37</v>
      </c>
      <c r="I15" s="16">
        <f>H15/H22</f>
        <v>0.14919354838709678</v>
      </c>
    </row>
    <row r="16" spans="1:9" x14ac:dyDescent="0.25">
      <c r="A16" s="10" t="s">
        <v>40</v>
      </c>
      <c r="B16" s="1">
        <v>20</v>
      </c>
      <c r="C16" s="15">
        <f>B16/B22</f>
        <v>0.125</v>
      </c>
      <c r="D16" s="1">
        <v>6</v>
      </c>
      <c r="E16" s="15">
        <f>D16/D22</f>
        <v>6.8181818181818177E-2</v>
      </c>
      <c r="F16" s="1">
        <v>0</v>
      </c>
      <c r="G16" s="15" t="e">
        <f>F16/F22</f>
        <v>#DIV/0!</v>
      </c>
      <c r="H16" s="6">
        <f t="shared" si="1"/>
        <v>26</v>
      </c>
      <c r="I16" s="16">
        <f>H16/H22</f>
        <v>0.10483870967741936</v>
      </c>
    </row>
    <row r="17" spans="1:9" x14ac:dyDescent="0.25">
      <c r="A17" s="10" t="s">
        <v>41</v>
      </c>
      <c r="B17" s="1">
        <v>0</v>
      </c>
      <c r="C17" s="15">
        <f>B17/B22</f>
        <v>0</v>
      </c>
      <c r="D17" s="1">
        <v>0</v>
      </c>
      <c r="E17" s="15">
        <f>D17/D22</f>
        <v>0</v>
      </c>
      <c r="F17" s="1">
        <v>0</v>
      </c>
      <c r="G17" s="15" t="e">
        <f>F17/F22</f>
        <v>#DIV/0!</v>
      </c>
      <c r="H17" s="6">
        <f t="shared" si="1"/>
        <v>0</v>
      </c>
      <c r="I17" s="16">
        <f>H17/H22</f>
        <v>0</v>
      </c>
    </row>
    <row r="18" spans="1:9" x14ac:dyDescent="0.25">
      <c r="A18" s="10" t="s">
        <v>10</v>
      </c>
      <c r="B18" s="6">
        <v>80</v>
      </c>
      <c r="C18" s="15">
        <f>B18/B22</f>
        <v>0.5</v>
      </c>
      <c r="D18" s="6">
        <v>70</v>
      </c>
      <c r="E18" s="15">
        <f>D18/D22</f>
        <v>0.79545454545454541</v>
      </c>
      <c r="F18" s="1">
        <v>0</v>
      </c>
      <c r="G18" s="15" t="e">
        <f>F18/F22</f>
        <v>#DIV/0!</v>
      </c>
      <c r="H18" s="6">
        <f t="shared" si="1"/>
        <v>150</v>
      </c>
      <c r="I18" s="16">
        <f>H18/H22</f>
        <v>0.60483870967741937</v>
      </c>
    </row>
    <row r="19" spans="1:9" x14ac:dyDescent="0.25">
      <c r="A19" s="10" t="s">
        <v>42</v>
      </c>
      <c r="B19" s="6">
        <v>3</v>
      </c>
      <c r="C19" s="15">
        <f>B19/B22</f>
        <v>1.8749999999999999E-2</v>
      </c>
      <c r="D19" s="6">
        <v>1</v>
      </c>
      <c r="E19" s="15">
        <f>D19/D22</f>
        <v>1.1363636363636364E-2</v>
      </c>
      <c r="F19" s="1">
        <v>0</v>
      </c>
      <c r="G19" s="15" t="e">
        <f>F19/F22</f>
        <v>#DIV/0!</v>
      </c>
      <c r="H19" s="6">
        <f t="shared" si="1"/>
        <v>4</v>
      </c>
      <c r="I19" s="16">
        <f>H19/H22</f>
        <v>1.6129032258064516E-2</v>
      </c>
    </row>
    <row r="20" spans="1:9" x14ac:dyDescent="0.25">
      <c r="A20" s="10" t="s">
        <v>43</v>
      </c>
      <c r="B20" s="1">
        <v>13</v>
      </c>
      <c r="C20" s="15">
        <f>B20/B22</f>
        <v>8.1250000000000003E-2</v>
      </c>
      <c r="D20" s="1">
        <v>2</v>
      </c>
      <c r="E20" s="15">
        <f>D20/D22</f>
        <v>2.2727272727272728E-2</v>
      </c>
      <c r="F20" s="1">
        <v>0</v>
      </c>
      <c r="G20" s="15" t="e">
        <f>F20/F22</f>
        <v>#DIV/0!</v>
      </c>
      <c r="H20" s="6">
        <f t="shared" si="1"/>
        <v>15</v>
      </c>
      <c r="I20" s="16">
        <f>H20/H22</f>
        <v>6.0483870967741937E-2</v>
      </c>
    </row>
    <row r="21" spans="1:9" x14ac:dyDescent="0.25">
      <c r="A21" s="21" t="s">
        <v>44</v>
      </c>
      <c r="B21" s="8">
        <v>4</v>
      </c>
      <c r="C21" s="15">
        <f>B21/B22</f>
        <v>2.5000000000000001E-2</v>
      </c>
      <c r="D21" s="8">
        <v>2</v>
      </c>
      <c r="E21" s="15">
        <f>D21/D22</f>
        <v>2.2727272727272728E-2</v>
      </c>
      <c r="F21" s="8">
        <v>0</v>
      </c>
      <c r="G21" s="15" t="e">
        <f>F21/F22</f>
        <v>#DIV/0!</v>
      </c>
      <c r="H21" s="7">
        <f t="shared" si="1"/>
        <v>6</v>
      </c>
      <c r="I21" s="18">
        <f>H21/H22</f>
        <v>2.4193548387096774E-2</v>
      </c>
    </row>
    <row r="22" spans="1:9" x14ac:dyDescent="0.25">
      <c r="A22" s="11" t="s">
        <v>7</v>
      </c>
      <c r="B22" s="7">
        <f>SUM(B13:B21)</f>
        <v>160</v>
      </c>
      <c r="C22" s="17">
        <f>SUM(C13:C21)</f>
        <v>1</v>
      </c>
      <c r="D22" s="7">
        <f>SUM(D13:D21)</f>
        <v>88</v>
      </c>
      <c r="E22" s="17">
        <f>SUM(E13:E21)</f>
        <v>0.99999999999999989</v>
      </c>
      <c r="F22" s="8">
        <f>SUM(F13:F21)</f>
        <v>0</v>
      </c>
      <c r="G22" s="17" t="e">
        <f>SUM(G13:G20)</f>
        <v>#DIV/0!</v>
      </c>
      <c r="H22" s="7">
        <f>SUM(H13:H21)</f>
        <v>248</v>
      </c>
      <c r="I22" s="18">
        <f>SUM(I13:I21)</f>
        <v>1</v>
      </c>
    </row>
    <row r="23" spans="1:9" x14ac:dyDescent="0.25">
      <c r="A23" s="28" t="s">
        <v>11</v>
      </c>
      <c r="B23" s="35"/>
      <c r="C23" s="35"/>
      <c r="D23" s="35"/>
      <c r="E23" s="35"/>
      <c r="F23" s="35"/>
      <c r="G23" s="35"/>
      <c r="H23" s="35"/>
      <c r="I23" s="36"/>
    </row>
    <row r="24" spans="1:9" x14ac:dyDescent="0.25">
      <c r="A24" s="39" t="s">
        <v>12</v>
      </c>
      <c r="B24" s="5">
        <v>16</v>
      </c>
      <c r="C24" s="13">
        <f t="shared" ref="C24:C33" si="2">B24/$B$34</f>
        <v>0.1</v>
      </c>
      <c r="D24" s="5">
        <v>0</v>
      </c>
      <c r="E24" s="13">
        <f>D24/D34</f>
        <v>0</v>
      </c>
      <c r="F24" s="5">
        <v>0</v>
      </c>
      <c r="G24" s="13" t="e">
        <f>F24/F34</f>
        <v>#DIV/0!</v>
      </c>
      <c r="H24" s="1">
        <f t="shared" ref="H24:H34" si="3">B24+D24+F24</f>
        <v>16</v>
      </c>
      <c r="I24" s="14">
        <f>H24/H34</f>
        <v>6.4516129032258063E-2</v>
      </c>
    </row>
    <row r="25" spans="1:9" x14ac:dyDescent="0.25">
      <c r="A25" s="10" t="s">
        <v>13</v>
      </c>
      <c r="B25" s="1">
        <v>81</v>
      </c>
      <c r="C25" s="13">
        <f t="shared" si="2"/>
        <v>0.50624999999999998</v>
      </c>
      <c r="D25" s="1">
        <v>0</v>
      </c>
      <c r="E25" s="15">
        <f>D25/D34</f>
        <v>0</v>
      </c>
      <c r="F25" s="1">
        <v>0</v>
      </c>
      <c r="G25" s="15" t="e">
        <f>F25/F34</f>
        <v>#DIV/0!</v>
      </c>
      <c r="H25" s="1">
        <f t="shared" si="3"/>
        <v>81</v>
      </c>
      <c r="I25" s="16">
        <f>H25/H34</f>
        <v>0.32661290322580644</v>
      </c>
    </row>
    <row r="26" spans="1:9" x14ac:dyDescent="0.25">
      <c r="A26" s="10" t="s">
        <v>14</v>
      </c>
      <c r="B26" s="1">
        <v>40</v>
      </c>
      <c r="C26" s="13">
        <f t="shared" si="2"/>
        <v>0.25</v>
      </c>
      <c r="D26" s="1">
        <v>2</v>
      </c>
      <c r="E26" s="15">
        <f>D26/D34</f>
        <v>2.2727272727272728E-2</v>
      </c>
      <c r="F26" s="1">
        <v>0</v>
      </c>
      <c r="G26" s="15" t="e">
        <f>F26/F34</f>
        <v>#DIV/0!</v>
      </c>
      <c r="H26" s="5">
        <f t="shared" si="3"/>
        <v>42</v>
      </c>
      <c r="I26" s="16">
        <f>H26/H34</f>
        <v>0.16935483870967741</v>
      </c>
    </row>
    <row r="27" spans="1:9" x14ac:dyDescent="0.25">
      <c r="A27" s="10" t="s">
        <v>15</v>
      </c>
      <c r="B27" s="1">
        <v>7</v>
      </c>
      <c r="C27" s="13">
        <f t="shared" si="2"/>
        <v>4.3749999999999997E-2</v>
      </c>
      <c r="D27" s="1">
        <v>19</v>
      </c>
      <c r="E27" s="15">
        <f>D27/D34</f>
        <v>0.21590909090909091</v>
      </c>
      <c r="F27" s="1">
        <v>0</v>
      </c>
      <c r="G27" s="15" t="e">
        <f>F27/F34</f>
        <v>#DIV/0!</v>
      </c>
      <c r="H27" s="5">
        <f t="shared" si="3"/>
        <v>26</v>
      </c>
      <c r="I27" s="16">
        <f>H27/H34</f>
        <v>0.10483870967741936</v>
      </c>
    </row>
    <row r="28" spans="1:9" x14ac:dyDescent="0.25">
      <c r="A28" s="10" t="s">
        <v>16</v>
      </c>
      <c r="B28" s="1">
        <v>6</v>
      </c>
      <c r="C28" s="13">
        <f t="shared" si="2"/>
        <v>3.7499999999999999E-2</v>
      </c>
      <c r="D28" s="1">
        <v>23</v>
      </c>
      <c r="E28" s="15">
        <f>D28/D34</f>
        <v>0.26136363636363635</v>
      </c>
      <c r="F28" s="1">
        <v>0</v>
      </c>
      <c r="G28" s="15" t="e">
        <f>F28/F34</f>
        <v>#DIV/0!</v>
      </c>
      <c r="H28" s="5">
        <f t="shared" si="3"/>
        <v>29</v>
      </c>
      <c r="I28" s="16">
        <f>H28/H34</f>
        <v>0.11693548387096774</v>
      </c>
    </row>
    <row r="29" spans="1:9" x14ac:dyDescent="0.25">
      <c r="A29" s="10" t="s">
        <v>17</v>
      </c>
      <c r="B29" s="1">
        <v>5</v>
      </c>
      <c r="C29" s="13">
        <f t="shared" si="2"/>
        <v>3.125E-2</v>
      </c>
      <c r="D29" s="1">
        <v>6</v>
      </c>
      <c r="E29" s="15">
        <f>D29/D34</f>
        <v>6.8181818181818177E-2</v>
      </c>
      <c r="F29" s="1">
        <v>0</v>
      </c>
      <c r="G29" s="15" t="e">
        <f>F29/F34</f>
        <v>#DIV/0!</v>
      </c>
      <c r="H29" s="5">
        <f t="shared" si="3"/>
        <v>11</v>
      </c>
      <c r="I29" s="16">
        <f>H29/H34</f>
        <v>4.4354838709677422E-2</v>
      </c>
    </row>
    <row r="30" spans="1:9" x14ac:dyDescent="0.25">
      <c r="A30" s="10" t="s">
        <v>18</v>
      </c>
      <c r="B30" s="1">
        <v>2</v>
      </c>
      <c r="C30" s="13">
        <f t="shared" si="2"/>
        <v>1.2500000000000001E-2</v>
      </c>
      <c r="D30" s="1">
        <v>9</v>
      </c>
      <c r="E30" s="15">
        <f>D30/D34</f>
        <v>0.10227272727272728</v>
      </c>
      <c r="F30" s="1">
        <v>0</v>
      </c>
      <c r="G30" s="15" t="e">
        <f>F30/F34</f>
        <v>#DIV/0!</v>
      </c>
      <c r="H30" s="5">
        <f t="shared" si="3"/>
        <v>11</v>
      </c>
      <c r="I30" s="16">
        <f>H30/H34</f>
        <v>4.4354838709677422E-2</v>
      </c>
    </row>
    <row r="31" spans="1:9" x14ac:dyDescent="0.25">
      <c r="A31" s="10" t="s">
        <v>19</v>
      </c>
      <c r="B31" s="1">
        <v>1</v>
      </c>
      <c r="C31" s="13">
        <f t="shared" si="2"/>
        <v>6.2500000000000003E-3</v>
      </c>
      <c r="D31" s="1">
        <v>10</v>
      </c>
      <c r="E31" s="15">
        <f>D31/D34</f>
        <v>0.11363636363636363</v>
      </c>
      <c r="F31" s="1">
        <v>0</v>
      </c>
      <c r="G31" s="15" t="e">
        <f>F31/F34</f>
        <v>#DIV/0!</v>
      </c>
      <c r="H31" s="5">
        <f t="shared" si="3"/>
        <v>11</v>
      </c>
      <c r="I31" s="16">
        <f>H31/H34</f>
        <v>4.4354838709677422E-2</v>
      </c>
    </row>
    <row r="32" spans="1:9" x14ac:dyDescent="0.25">
      <c r="A32" s="10" t="s">
        <v>20</v>
      </c>
      <c r="B32" s="1">
        <v>1</v>
      </c>
      <c r="C32" s="13">
        <f t="shared" si="2"/>
        <v>6.2500000000000003E-3</v>
      </c>
      <c r="D32" s="1">
        <v>8</v>
      </c>
      <c r="E32" s="15">
        <f>D32/D34</f>
        <v>9.0909090909090912E-2</v>
      </c>
      <c r="F32" s="1">
        <v>0</v>
      </c>
      <c r="G32" s="15" t="e">
        <f>F32/F34</f>
        <v>#DIV/0!</v>
      </c>
      <c r="H32" s="5">
        <f t="shared" si="3"/>
        <v>9</v>
      </c>
      <c r="I32" s="16">
        <f>H32/H34</f>
        <v>3.6290322580645164E-2</v>
      </c>
    </row>
    <row r="33" spans="1:10" x14ac:dyDescent="0.25">
      <c r="A33" s="10" t="s">
        <v>21</v>
      </c>
      <c r="B33" s="1">
        <v>1</v>
      </c>
      <c r="C33" s="13">
        <f t="shared" si="2"/>
        <v>6.2500000000000003E-3</v>
      </c>
      <c r="D33" s="1">
        <v>11</v>
      </c>
      <c r="E33" s="15">
        <f>D33/D34</f>
        <v>0.125</v>
      </c>
      <c r="F33" s="1">
        <v>0</v>
      </c>
      <c r="G33" s="15" t="e">
        <f>F33/F34</f>
        <v>#DIV/0!</v>
      </c>
      <c r="H33" s="5">
        <f t="shared" si="3"/>
        <v>12</v>
      </c>
      <c r="I33" s="16">
        <f>H33/H34</f>
        <v>4.8387096774193547E-2</v>
      </c>
    </row>
    <row r="34" spans="1:10" x14ac:dyDescent="0.25">
      <c r="A34" s="11" t="s">
        <v>7</v>
      </c>
      <c r="B34" s="7">
        <f t="shared" ref="B34:G34" si="4">SUM(B24:B33)</f>
        <v>160</v>
      </c>
      <c r="C34" s="17">
        <f t="shared" si="4"/>
        <v>0.99999999999999978</v>
      </c>
      <c r="D34" s="7">
        <f t="shared" si="4"/>
        <v>88</v>
      </c>
      <c r="E34" s="17">
        <f t="shared" si="4"/>
        <v>1</v>
      </c>
      <c r="F34" s="7">
        <f t="shared" si="4"/>
        <v>0</v>
      </c>
      <c r="G34" s="17" t="e">
        <f t="shared" si="4"/>
        <v>#DIV/0!</v>
      </c>
      <c r="H34" s="4">
        <f t="shared" si="3"/>
        <v>248</v>
      </c>
      <c r="I34" s="18">
        <f>SUM(I24:I33)</f>
        <v>0.99999999999999978</v>
      </c>
      <c r="J34" s="3"/>
    </row>
    <row r="35" spans="1:10" x14ac:dyDescent="0.25">
      <c r="A35" s="28" t="s">
        <v>22</v>
      </c>
      <c r="B35" s="29"/>
      <c r="C35" s="29"/>
      <c r="D35" s="29"/>
      <c r="E35" s="29"/>
      <c r="F35" s="30"/>
      <c r="G35" s="29"/>
      <c r="H35" s="29"/>
      <c r="I35" s="31"/>
    </row>
    <row r="36" spans="1:10" x14ac:dyDescent="0.25">
      <c r="A36" s="9" t="s">
        <v>23</v>
      </c>
      <c r="B36" s="83">
        <v>21.17</v>
      </c>
      <c r="C36" s="84"/>
      <c r="D36" s="83">
        <v>37.590000000000003</v>
      </c>
      <c r="E36" s="84"/>
      <c r="F36" s="83"/>
      <c r="G36" s="84"/>
      <c r="H36" s="85">
        <v>27</v>
      </c>
      <c r="I36" s="86"/>
    </row>
    <row r="37" spans="1:10" x14ac:dyDescent="0.25">
      <c r="A37" s="12" t="s">
        <v>24</v>
      </c>
      <c r="B37" s="87">
        <v>6.08</v>
      </c>
      <c r="C37" s="88"/>
      <c r="D37" s="87">
        <v>15.73</v>
      </c>
      <c r="E37" s="88"/>
      <c r="F37" s="87"/>
      <c r="G37" s="88"/>
      <c r="H37" s="89">
        <v>13.15</v>
      </c>
      <c r="I37" s="90"/>
    </row>
    <row r="38" spans="1:10" x14ac:dyDescent="0.25">
      <c r="A38" s="28" t="s">
        <v>46</v>
      </c>
      <c r="B38" s="29"/>
      <c r="C38" s="29"/>
      <c r="D38" s="29"/>
      <c r="E38" s="29"/>
      <c r="F38" s="30"/>
      <c r="G38" s="29"/>
      <c r="H38" s="29"/>
      <c r="I38" s="31"/>
    </row>
    <row r="39" spans="1:10" x14ac:dyDescent="0.25">
      <c r="A39" s="10" t="s">
        <v>32</v>
      </c>
      <c r="B39" s="6">
        <v>140</v>
      </c>
      <c r="C39" s="15">
        <f>B39/B42</f>
        <v>0.875</v>
      </c>
      <c r="D39" s="6">
        <v>81</v>
      </c>
      <c r="E39" s="15">
        <f>D39/D42</f>
        <v>0.92045454545454541</v>
      </c>
      <c r="F39" s="1">
        <v>0</v>
      </c>
      <c r="G39" s="15" t="e">
        <f>F39/F42</f>
        <v>#DIV/0!</v>
      </c>
      <c r="H39" s="4">
        <f t="shared" ref="H39" si="5">B39+D39+F39</f>
        <v>221</v>
      </c>
      <c r="I39" s="16">
        <f>H39/H42</f>
        <v>0.8911290322580645</v>
      </c>
    </row>
    <row r="40" spans="1:10" x14ac:dyDescent="0.25">
      <c r="A40" s="10" t="s">
        <v>33</v>
      </c>
      <c r="B40" s="6">
        <v>13</v>
      </c>
      <c r="C40" s="15">
        <f>B40/B42</f>
        <v>8.1250000000000003E-2</v>
      </c>
      <c r="D40" s="6">
        <v>2</v>
      </c>
      <c r="E40" s="15">
        <f>D40/D42</f>
        <v>2.2727272727272728E-2</v>
      </c>
      <c r="F40" s="1">
        <v>0</v>
      </c>
      <c r="G40" s="15" t="e">
        <f>F40/F42</f>
        <v>#DIV/0!</v>
      </c>
      <c r="H40" s="6">
        <f>B40+D40+F40</f>
        <v>15</v>
      </c>
      <c r="I40" s="16">
        <f>H40/H42</f>
        <v>6.0483870967741937E-2</v>
      </c>
    </row>
    <row r="41" spans="1:10" x14ac:dyDescent="0.25">
      <c r="A41" s="10" t="s">
        <v>34</v>
      </c>
      <c r="B41" s="1">
        <v>7</v>
      </c>
      <c r="C41" s="15">
        <f>B41/B42</f>
        <v>4.3749999999999997E-2</v>
      </c>
      <c r="D41" s="1">
        <v>5</v>
      </c>
      <c r="E41" s="15">
        <f>D41/D42</f>
        <v>5.6818181818181816E-2</v>
      </c>
      <c r="F41" s="1">
        <v>0</v>
      </c>
      <c r="G41" s="15" t="e">
        <f>F41/F42</f>
        <v>#DIV/0!</v>
      </c>
      <c r="H41" s="6">
        <f>B41+D41+F41</f>
        <v>12</v>
      </c>
      <c r="I41" s="16">
        <f>H41/H42</f>
        <v>4.8387096774193547E-2</v>
      </c>
    </row>
    <row r="42" spans="1:10" x14ac:dyDescent="0.25">
      <c r="A42" s="11" t="s">
        <v>7</v>
      </c>
      <c r="B42" s="7">
        <f t="shared" ref="B42:I42" si="6">SUM(B39:B41)</f>
        <v>160</v>
      </c>
      <c r="C42" s="17">
        <f t="shared" si="6"/>
        <v>1</v>
      </c>
      <c r="D42" s="7">
        <f t="shared" si="6"/>
        <v>88</v>
      </c>
      <c r="E42" s="17">
        <f t="shared" si="6"/>
        <v>0.99999999999999989</v>
      </c>
      <c r="F42" s="8">
        <f t="shared" si="6"/>
        <v>0</v>
      </c>
      <c r="G42" s="17" t="e">
        <f t="shared" si="6"/>
        <v>#DIV/0!</v>
      </c>
      <c r="H42" s="7">
        <f t="shared" si="6"/>
        <v>248</v>
      </c>
      <c r="I42" s="18">
        <f t="shared" si="6"/>
        <v>1</v>
      </c>
    </row>
    <row r="43" spans="1:10" x14ac:dyDescent="0.25">
      <c r="A43" s="28" t="s">
        <v>47</v>
      </c>
      <c r="B43" s="29"/>
      <c r="C43" s="29"/>
      <c r="D43" s="29"/>
      <c r="E43" s="29"/>
      <c r="F43" s="30"/>
      <c r="G43" s="29"/>
      <c r="H43" s="29"/>
      <c r="I43" s="31"/>
    </row>
    <row r="44" spans="1:10" x14ac:dyDescent="0.25">
      <c r="A44" s="9" t="s">
        <v>25</v>
      </c>
      <c r="B44" s="4">
        <v>95</v>
      </c>
      <c r="C44" s="19">
        <f>B44/B46</f>
        <v>0.59375</v>
      </c>
      <c r="D44" s="5">
        <v>6</v>
      </c>
      <c r="E44" s="19">
        <f>D44/D46</f>
        <v>6.8181818181818177E-2</v>
      </c>
      <c r="F44" s="5">
        <v>0</v>
      </c>
      <c r="G44" s="19" t="e">
        <f>F44/F46</f>
        <v>#DIV/0!</v>
      </c>
      <c r="H44" s="4">
        <f t="shared" ref="H44:H45" si="7">B44+D44+F44</f>
        <v>101</v>
      </c>
      <c r="I44" s="14">
        <f>H44/H46</f>
        <v>0.40725806451612906</v>
      </c>
    </row>
    <row r="45" spans="1:10" x14ac:dyDescent="0.25">
      <c r="A45" s="10" t="s">
        <v>26</v>
      </c>
      <c r="B45" s="6">
        <v>65</v>
      </c>
      <c r="C45" s="15">
        <f>B45/B46</f>
        <v>0.40625</v>
      </c>
      <c r="D45" s="6">
        <v>82</v>
      </c>
      <c r="E45" s="15">
        <f>D45/D46</f>
        <v>0.93181818181818177</v>
      </c>
      <c r="F45" s="1">
        <v>0</v>
      </c>
      <c r="G45" s="15" t="e">
        <f>F45/F46</f>
        <v>#DIV/0!</v>
      </c>
      <c r="H45" s="4">
        <f t="shared" si="7"/>
        <v>147</v>
      </c>
      <c r="I45" s="16">
        <f>H45/H46</f>
        <v>0.592741935483871</v>
      </c>
    </row>
    <row r="46" spans="1:10" x14ac:dyDescent="0.25">
      <c r="A46" s="11" t="s">
        <v>7</v>
      </c>
      <c r="B46" s="7">
        <f t="shared" ref="B46:G46" si="8">SUM(B44:B45)</f>
        <v>160</v>
      </c>
      <c r="C46" s="20">
        <f t="shared" si="8"/>
        <v>1</v>
      </c>
      <c r="D46" s="7">
        <f t="shared" si="8"/>
        <v>88</v>
      </c>
      <c r="E46" s="20">
        <f t="shared" si="8"/>
        <v>1</v>
      </c>
      <c r="F46" s="7">
        <f t="shared" si="8"/>
        <v>0</v>
      </c>
      <c r="G46" s="20" t="e">
        <f t="shared" si="8"/>
        <v>#DIV/0!</v>
      </c>
      <c r="H46" s="4">
        <f>B46+D46+F46</f>
        <v>248</v>
      </c>
      <c r="I46" s="38">
        <f>SUM(I44:I45)</f>
        <v>1</v>
      </c>
    </row>
    <row r="47" spans="1:10" ht="12.75" customHeight="1" x14ac:dyDescent="0.25">
      <c r="A47" s="28" t="s">
        <v>45</v>
      </c>
      <c r="B47" s="29"/>
      <c r="C47" s="29"/>
      <c r="D47" s="29"/>
      <c r="E47" s="29"/>
      <c r="F47" s="30"/>
      <c r="G47" s="29"/>
      <c r="H47" s="29"/>
      <c r="I47" s="31"/>
    </row>
    <row r="48" spans="1:10" ht="12.75" customHeight="1" x14ac:dyDescent="0.25">
      <c r="A48" s="9" t="s">
        <v>36</v>
      </c>
      <c r="B48" s="4">
        <v>0</v>
      </c>
      <c r="C48" s="19">
        <f>B48/B50</f>
        <v>0</v>
      </c>
      <c r="D48" s="5">
        <v>0</v>
      </c>
      <c r="E48" s="19">
        <f>D48/D50</f>
        <v>0</v>
      </c>
      <c r="F48" s="5">
        <v>0</v>
      </c>
      <c r="G48" s="19" t="e">
        <f>F48/F50</f>
        <v>#DIV/0!</v>
      </c>
      <c r="H48" s="4">
        <f t="shared" ref="H48:H49" si="9">B48+D48+F48</f>
        <v>0</v>
      </c>
      <c r="I48" s="14">
        <f>H48/H50</f>
        <v>0</v>
      </c>
    </row>
    <row r="49" spans="1:9" ht="12.75" customHeight="1" x14ac:dyDescent="0.25">
      <c r="A49" s="10" t="s">
        <v>37</v>
      </c>
      <c r="B49" s="6">
        <v>160</v>
      </c>
      <c r="C49" s="15">
        <f>B49/B50</f>
        <v>1</v>
      </c>
      <c r="D49" s="6">
        <v>88</v>
      </c>
      <c r="E49" s="15">
        <f>D49/D50</f>
        <v>1</v>
      </c>
      <c r="F49" s="1">
        <v>0</v>
      </c>
      <c r="G49" s="15" t="e">
        <f>F49/F50</f>
        <v>#DIV/0!</v>
      </c>
      <c r="H49" s="4">
        <f t="shared" si="9"/>
        <v>248</v>
      </c>
      <c r="I49" s="16">
        <f>H49/H50</f>
        <v>1</v>
      </c>
    </row>
    <row r="50" spans="1:9" x14ac:dyDescent="0.25">
      <c r="A50" s="11" t="s">
        <v>7</v>
      </c>
      <c r="B50" s="7">
        <f t="shared" ref="B50:G50" si="10">SUM(B48:B49)</f>
        <v>160</v>
      </c>
      <c r="C50" s="20">
        <f t="shared" si="10"/>
        <v>1</v>
      </c>
      <c r="D50" s="7">
        <f t="shared" si="10"/>
        <v>88</v>
      </c>
      <c r="E50" s="20">
        <f t="shared" si="10"/>
        <v>1</v>
      </c>
      <c r="F50" s="7">
        <f t="shared" si="10"/>
        <v>0</v>
      </c>
      <c r="G50" s="20" t="e">
        <f t="shared" si="10"/>
        <v>#DIV/0!</v>
      </c>
      <c r="H50" s="4">
        <f>B50+D50+F50</f>
        <v>248</v>
      </c>
      <c r="I50" s="18">
        <f>SUM(I48:I49)</f>
        <v>1</v>
      </c>
    </row>
    <row r="51" spans="1:9" x14ac:dyDescent="0.25">
      <c r="A51" s="32" t="s">
        <v>28</v>
      </c>
      <c r="B51" s="33"/>
      <c r="C51" s="33"/>
      <c r="D51" s="33"/>
      <c r="E51" s="33"/>
      <c r="F51" s="34"/>
      <c r="G51" s="33"/>
      <c r="H51" s="33"/>
      <c r="I51" s="37"/>
    </row>
    <row r="52" spans="1:9" x14ac:dyDescent="0.25">
      <c r="A52" s="46" t="s">
        <v>27</v>
      </c>
      <c r="B52" s="92">
        <v>110.5</v>
      </c>
      <c r="C52" s="93"/>
      <c r="D52" s="94">
        <v>28.5</v>
      </c>
      <c r="E52" s="95"/>
      <c r="F52" s="92"/>
      <c r="G52" s="93"/>
      <c r="H52" s="94">
        <v>139</v>
      </c>
      <c r="I52" s="96"/>
    </row>
    <row r="53" spans="1:9" x14ac:dyDescent="0.25">
      <c r="A53" s="28" t="s">
        <v>48</v>
      </c>
      <c r="B53" s="29"/>
      <c r="C53" s="29"/>
      <c r="D53" s="29"/>
      <c r="E53" s="29"/>
      <c r="F53" s="30"/>
      <c r="G53" s="29"/>
      <c r="H53" s="29"/>
      <c r="I53" s="31"/>
    </row>
    <row r="54" spans="1:9" x14ac:dyDescent="0.25">
      <c r="A54" s="40" t="s">
        <v>49</v>
      </c>
      <c r="B54" s="4">
        <v>95</v>
      </c>
      <c r="C54" s="19">
        <f>B54/B56</f>
        <v>0.59375</v>
      </c>
      <c r="D54" s="4">
        <v>0</v>
      </c>
      <c r="E54" s="19">
        <f>D54/D56</f>
        <v>0</v>
      </c>
      <c r="F54" s="5">
        <v>0</v>
      </c>
      <c r="G54" s="19" t="e">
        <f>F54/F56</f>
        <v>#DIV/0!</v>
      </c>
      <c r="H54" s="6">
        <f>B54+D54+F54</f>
        <v>95</v>
      </c>
      <c r="I54" s="14">
        <f>H54/H56</f>
        <v>0.38306451612903225</v>
      </c>
    </row>
    <row r="55" spans="1:9" x14ac:dyDescent="0.25">
      <c r="A55" s="41" t="s">
        <v>50</v>
      </c>
      <c r="B55" s="6">
        <v>65</v>
      </c>
      <c r="C55" s="15">
        <f>B55/B56</f>
        <v>0.40625</v>
      </c>
      <c r="D55" s="6">
        <v>88</v>
      </c>
      <c r="E55" s="15">
        <f>D55/D56</f>
        <v>1</v>
      </c>
      <c r="F55" s="1">
        <v>0</v>
      </c>
      <c r="G55" s="15" t="e">
        <f>F55/F56</f>
        <v>#DIV/0!</v>
      </c>
      <c r="H55" s="4">
        <f>B55+D55+F55</f>
        <v>153</v>
      </c>
      <c r="I55" s="16">
        <f>H55/H56</f>
        <v>0.61693548387096775</v>
      </c>
    </row>
    <row r="56" spans="1:9" ht="13.8" thickBot="1" x14ac:dyDescent="0.3">
      <c r="A56" s="42" t="s">
        <v>7</v>
      </c>
      <c r="B56" s="43">
        <f t="shared" ref="B56:G56" si="11">SUM(B54:B55)</f>
        <v>160</v>
      </c>
      <c r="C56" s="44">
        <f t="shared" si="11"/>
        <v>1</v>
      </c>
      <c r="D56" s="43">
        <f t="shared" si="11"/>
        <v>88</v>
      </c>
      <c r="E56" s="44">
        <f t="shared" si="11"/>
        <v>1</v>
      </c>
      <c r="F56" s="43">
        <f t="shared" si="11"/>
        <v>0</v>
      </c>
      <c r="G56" s="44" t="e">
        <f t="shared" si="11"/>
        <v>#DIV/0!</v>
      </c>
      <c r="H56" s="43">
        <f>B56+D56+F56</f>
        <v>248</v>
      </c>
      <c r="I56" s="45">
        <f>SUM(I54:I55)</f>
        <v>1</v>
      </c>
    </row>
    <row r="57" spans="1:9" ht="13.8" thickTop="1" x14ac:dyDescent="0.25">
      <c r="A57" s="113"/>
      <c r="B57" s="114"/>
      <c r="C57" s="74"/>
      <c r="D57" s="114"/>
      <c r="E57" s="74"/>
      <c r="F57" s="114"/>
      <c r="G57" s="74"/>
      <c r="H57" s="114"/>
      <c r="I57" s="115"/>
    </row>
    <row r="58" spans="1:9" ht="15" customHeight="1" x14ac:dyDescent="0.25">
      <c r="A58" s="116" t="s">
        <v>60</v>
      </c>
      <c r="B58" s="116"/>
      <c r="C58" s="116"/>
      <c r="D58" s="116"/>
      <c r="E58" s="116"/>
      <c r="F58" s="117"/>
      <c r="G58" s="116"/>
      <c r="H58" s="116"/>
      <c r="I58" s="116"/>
    </row>
    <row r="59" spans="1:9" ht="37.950000000000003" customHeight="1" x14ac:dyDescent="0.25">
      <c r="A59" s="118" t="s">
        <v>61</v>
      </c>
      <c r="B59" s="118"/>
      <c r="C59" s="118"/>
      <c r="D59" s="118"/>
      <c r="E59" s="118"/>
      <c r="F59" s="118"/>
      <c r="G59" s="118"/>
      <c r="H59" s="118"/>
      <c r="I59" s="118"/>
    </row>
    <row r="60" spans="1:9" ht="37.950000000000003" customHeight="1" x14ac:dyDescent="0.25">
      <c r="A60" s="119" t="s">
        <v>62</v>
      </c>
      <c r="B60" s="119"/>
      <c r="C60" s="119"/>
      <c r="D60" s="119"/>
      <c r="E60" s="119"/>
      <c r="F60" s="119"/>
      <c r="G60" s="119"/>
      <c r="H60" s="119"/>
      <c r="I60" s="119"/>
    </row>
    <row r="61" spans="1:9" ht="16.05" customHeight="1" x14ac:dyDescent="0.25">
      <c r="A61" s="120" t="s">
        <v>30</v>
      </c>
      <c r="B61" s="120"/>
      <c r="C61" s="120"/>
      <c r="D61" s="120"/>
      <c r="E61" s="120"/>
      <c r="F61" s="120"/>
      <c r="G61" s="120"/>
      <c r="H61" s="120"/>
      <c r="I61" s="120"/>
    </row>
    <row r="62" spans="1:9" x14ac:dyDescent="0.25">
      <c r="G62" s="97"/>
      <c r="H62" s="91"/>
      <c r="I62" s="91"/>
    </row>
    <row r="63" spans="1:9" x14ac:dyDescent="0.25">
      <c r="G63" s="91"/>
      <c r="H63" s="91"/>
      <c r="I63" s="91"/>
    </row>
  </sheetData>
  <mergeCells count="23">
    <mergeCell ref="A60:I60"/>
    <mergeCell ref="G62:I62"/>
    <mergeCell ref="G63:I63"/>
    <mergeCell ref="B52:C52"/>
    <mergeCell ref="D52:E52"/>
    <mergeCell ref="F52:G52"/>
    <mergeCell ref="H52:I52"/>
    <mergeCell ref="A59:I59"/>
    <mergeCell ref="A61:I61"/>
    <mergeCell ref="B36:C36"/>
    <mergeCell ref="D36:E36"/>
    <mergeCell ref="F36:G36"/>
    <mergeCell ref="H36:I36"/>
    <mergeCell ref="B37:C37"/>
    <mergeCell ref="D37:E37"/>
    <mergeCell ref="F37:G37"/>
    <mergeCell ref="H37:I37"/>
    <mergeCell ref="A2:I2"/>
    <mergeCell ref="A3:I3"/>
    <mergeCell ref="A4:I4"/>
    <mergeCell ref="B6:C6"/>
    <mergeCell ref="D6:E6"/>
    <mergeCell ref="H6:I6"/>
  </mergeCells>
  <printOptions horizontalCentered="1"/>
  <pageMargins left="0.7" right="0.7" top="0.75" bottom="0.75" header="0.3"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3"/>
  <sheetViews>
    <sheetView tabSelected="1" zoomScale="96" zoomScaleNormal="96" workbookViewId="0">
      <selection activeCell="A2" sqref="A2:I2"/>
    </sheetView>
  </sheetViews>
  <sheetFormatPr defaultRowHeight="13.2" x14ac:dyDescent="0.25"/>
  <cols>
    <col min="1" max="1" width="36.6640625" customWidth="1"/>
    <col min="2" max="3" width="7.5546875" customWidth="1"/>
    <col min="4" max="4" width="6.6640625" customWidth="1"/>
    <col min="6" max="6" width="6.6640625" style="2" customWidth="1"/>
    <col min="8" max="8" width="7.33203125" customWidth="1"/>
    <col min="9" max="9" width="8" customWidth="1"/>
    <col min="12" max="12" width="34.33203125" hidden="1" customWidth="1"/>
    <col min="13" max="13" width="9" hidden="1" customWidth="1"/>
    <col min="14" max="14" width="10.44140625" hidden="1" customWidth="1"/>
    <col min="15" max="16" width="9" hidden="1" customWidth="1"/>
    <col min="17" max="17" width="9" style="2" hidden="1" customWidth="1"/>
    <col min="18" max="20" width="9" hidden="1" customWidth="1"/>
  </cols>
  <sheetData>
    <row r="2" spans="1:20" ht="15.6" x14ac:dyDescent="0.3">
      <c r="A2" s="78" t="s">
        <v>58</v>
      </c>
      <c r="B2" s="78"/>
      <c r="C2" s="78"/>
      <c r="D2" s="78"/>
      <c r="E2" s="78"/>
      <c r="F2" s="78"/>
      <c r="G2" s="78"/>
      <c r="H2" s="78"/>
      <c r="I2" s="78"/>
      <c r="L2" s="78" t="s">
        <v>29</v>
      </c>
      <c r="M2" s="78"/>
      <c r="N2" s="78"/>
      <c r="O2" s="78"/>
      <c r="P2" s="78"/>
      <c r="Q2" s="78"/>
      <c r="R2" s="78"/>
      <c r="S2" s="78"/>
      <c r="T2" s="78"/>
    </row>
    <row r="3" spans="1:20" ht="15.6" x14ac:dyDescent="0.3">
      <c r="A3" s="78" t="s">
        <v>59</v>
      </c>
      <c r="B3" s="78"/>
      <c r="C3" s="78"/>
      <c r="D3" s="78"/>
      <c r="E3" s="78"/>
      <c r="F3" s="78"/>
      <c r="G3" s="78"/>
      <c r="H3" s="78"/>
      <c r="I3" s="78"/>
      <c r="L3" s="78" t="s">
        <v>56</v>
      </c>
      <c r="M3" s="78"/>
      <c r="N3" s="78"/>
      <c r="O3" s="78"/>
      <c r="P3" s="78"/>
      <c r="Q3" s="78"/>
      <c r="R3" s="78"/>
      <c r="S3" s="78"/>
      <c r="T3" s="78"/>
    </row>
    <row r="4" spans="1:20" ht="15.6" x14ac:dyDescent="0.3">
      <c r="A4" s="78" t="s">
        <v>7</v>
      </c>
      <c r="B4" s="78"/>
      <c r="C4" s="78"/>
      <c r="D4" s="78"/>
      <c r="E4" s="78"/>
      <c r="F4" s="78"/>
      <c r="G4" s="78"/>
      <c r="H4" s="78"/>
      <c r="I4" s="78"/>
    </row>
    <row r="5" spans="1:20" ht="13.8" thickBot="1" x14ac:dyDescent="0.3"/>
    <row r="6" spans="1:20" ht="13.8" thickTop="1" x14ac:dyDescent="0.25">
      <c r="A6" s="22"/>
      <c r="B6" s="79" t="s">
        <v>0</v>
      </c>
      <c r="C6" s="80"/>
      <c r="D6" s="81" t="s">
        <v>35</v>
      </c>
      <c r="E6" s="80"/>
      <c r="F6" s="98" t="s">
        <v>3</v>
      </c>
      <c r="G6" s="99"/>
      <c r="H6" s="79" t="s">
        <v>7</v>
      </c>
      <c r="I6" s="82"/>
      <c r="L6" s="22"/>
      <c r="M6" s="47" t="s">
        <v>0</v>
      </c>
      <c r="N6" s="48"/>
      <c r="O6" s="49" t="s">
        <v>35</v>
      </c>
      <c r="P6" s="48"/>
      <c r="Q6" s="47" t="s">
        <v>3</v>
      </c>
      <c r="R6" s="48"/>
      <c r="S6" s="47" t="s">
        <v>31</v>
      </c>
      <c r="T6" s="50"/>
    </row>
    <row r="7" spans="1:20" x14ac:dyDescent="0.25">
      <c r="A7" s="23"/>
      <c r="B7" s="24" t="s">
        <v>1</v>
      </c>
      <c r="C7" s="25" t="s">
        <v>2</v>
      </c>
      <c r="D7" s="24" t="s">
        <v>1</v>
      </c>
      <c r="E7" s="25" t="s">
        <v>2</v>
      </c>
      <c r="F7" s="26" t="s">
        <v>1</v>
      </c>
      <c r="G7" s="25" t="s">
        <v>2</v>
      </c>
      <c r="H7" s="24" t="s">
        <v>1</v>
      </c>
      <c r="I7" s="27" t="s">
        <v>2</v>
      </c>
      <c r="L7" s="23"/>
      <c r="M7" s="24" t="s">
        <v>1</v>
      </c>
      <c r="N7" s="25" t="s">
        <v>2</v>
      </c>
      <c r="O7" s="24" t="s">
        <v>1</v>
      </c>
      <c r="P7" s="25" t="s">
        <v>2</v>
      </c>
      <c r="Q7" s="26" t="s">
        <v>1</v>
      </c>
      <c r="R7" s="25" t="s">
        <v>2</v>
      </c>
      <c r="S7" s="24" t="s">
        <v>1</v>
      </c>
      <c r="T7" s="27" t="s">
        <v>2</v>
      </c>
    </row>
    <row r="8" spans="1:20" x14ac:dyDescent="0.25">
      <c r="A8" s="28" t="s">
        <v>4</v>
      </c>
      <c r="B8" s="29"/>
      <c r="C8" s="29"/>
      <c r="D8" s="29"/>
      <c r="E8" s="29"/>
      <c r="F8" s="30"/>
      <c r="G8" s="29"/>
      <c r="H8" s="29"/>
      <c r="I8" s="31"/>
      <c r="L8" s="28" t="s">
        <v>4</v>
      </c>
      <c r="M8" s="29"/>
      <c r="N8" s="29"/>
      <c r="O8" s="29"/>
      <c r="P8" s="29"/>
      <c r="Q8" s="30"/>
      <c r="R8" s="29"/>
      <c r="S8" s="29"/>
      <c r="T8" s="31"/>
    </row>
    <row r="9" spans="1:20" x14ac:dyDescent="0.25">
      <c r="A9" s="9" t="s">
        <v>5</v>
      </c>
      <c r="B9" s="4">
        <f>(CBM!B9+EHS!B9+LAS!B9+PAA!B9+VCAA!B9)</f>
        <v>1295</v>
      </c>
      <c r="C9" s="13">
        <f>B9/B11</f>
        <v>0.50944138473642797</v>
      </c>
      <c r="D9" s="4">
        <f>(CBM!D9+EHS!D9+LAS!D9+PAA!D9+VCAA!D9)</f>
        <v>812</v>
      </c>
      <c r="E9" s="13">
        <f>D9/D11</f>
        <v>0.5009253547193091</v>
      </c>
      <c r="F9" s="4">
        <f>(CBM!F9+EHS!F9+LAS!F9+PAA!F9+VCAA!F9)</f>
        <v>21</v>
      </c>
      <c r="G9" s="13">
        <f>F9/F11</f>
        <v>0.53846153846153844</v>
      </c>
      <c r="H9" s="4">
        <f>B9+D9+F9</f>
        <v>2128</v>
      </c>
      <c r="I9" s="14">
        <f>H9/H11</f>
        <v>0.50642551166111371</v>
      </c>
      <c r="L9" s="9" t="s">
        <v>5</v>
      </c>
      <c r="M9" s="4">
        <v>1446</v>
      </c>
      <c r="N9" s="51">
        <f>M9/M11</f>
        <v>0.4850721234485072</v>
      </c>
      <c r="O9" s="4">
        <v>948</v>
      </c>
      <c r="P9" s="51">
        <f>O9/O11</f>
        <v>0.49659507595599789</v>
      </c>
      <c r="Q9" s="5">
        <v>15</v>
      </c>
      <c r="R9" s="51">
        <f>Q9/Q11</f>
        <v>0.4838709677419355</v>
      </c>
      <c r="S9" s="4">
        <f>M9+O9+Q9</f>
        <v>2409</v>
      </c>
      <c r="T9" s="52">
        <f>S9/S11</f>
        <v>0.4895346474293843</v>
      </c>
    </row>
    <row r="10" spans="1:20" x14ac:dyDescent="0.25">
      <c r="A10" s="10" t="s">
        <v>6</v>
      </c>
      <c r="B10" s="4">
        <f>(CBM!B10+EHS!B10+LAS!B10+PAA!B10+VCAA!B10)</f>
        <v>1247</v>
      </c>
      <c r="C10" s="15">
        <f>B10/B11</f>
        <v>0.49055861526357197</v>
      </c>
      <c r="D10" s="4">
        <f>(CBM!D10+EHS!D10+LAS!D10+PAA!D10+VCAA!D10)</f>
        <v>809</v>
      </c>
      <c r="E10" s="15">
        <f>D10/D11</f>
        <v>0.49907464528069095</v>
      </c>
      <c r="F10" s="4">
        <f>(CBM!F10+EHS!F10+LAS!F10+PAA!F10+VCAA!F10)</f>
        <v>18</v>
      </c>
      <c r="G10" s="15">
        <f>F10/F11</f>
        <v>0.46153846153846156</v>
      </c>
      <c r="H10" s="6">
        <f>B10+D10+F10</f>
        <v>2074</v>
      </c>
      <c r="I10" s="16">
        <f>H10/H11</f>
        <v>0.49357448833888623</v>
      </c>
      <c r="L10" s="10" t="s">
        <v>6</v>
      </c>
      <c r="M10" s="6">
        <v>1535</v>
      </c>
      <c r="N10" s="53">
        <f>M10/M11</f>
        <v>0.51492787655149275</v>
      </c>
      <c r="O10" s="6">
        <v>961</v>
      </c>
      <c r="P10" s="53">
        <f>O10/O11</f>
        <v>0.50340492404400206</v>
      </c>
      <c r="Q10" s="1">
        <v>16</v>
      </c>
      <c r="R10" s="53">
        <f>Q10/Q11</f>
        <v>0.5161290322580645</v>
      </c>
      <c r="S10" s="6">
        <f>M10+O10+Q10</f>
        <v>2512</v>
      </c>
      <c r="T10" s="54">
        <f>S10/S11</f>
        <v>0.51046535257061576</v>
      </c>
    </row>
    <row r="11" spans="1:20" x14ac:dyDescent="0.25">
      <c r="A11" s="11" t="s">
        <v>7</v>
      </c>
      <c r="B11" s="7">
        <f>SUM(B9:B10)</f>
        <v>2542</v>
      </c>
      <c r="C11" s="17">
        <f>SUM(C9:C10)</f>
        <v>1</v>
      </c>
      <c r="D11" s="7">
        <f>D9+D10</f>
        <v>1621</v>
      </c>
      <c r="E11" s="17">
        <f>SUM(E9:E10)</f>
        <v>1</v>
      </c>
      <c r="F11" s="8">
        <f>SUM(F9:F10)</f>
        <v>39</v>
      </c>
      <c r="G11" s="17">
        <f>SUM(G9:G10)</f>
        <v>1</v>
      </c>
      <c r="H11" s="7">
        <f>B11+D11+F11</f>
        <v>4202</v>
      </c>
      <c r="I11" s="18">
        <f>SUM(I9:I10)</f>
        <v>1</v>
      </c>
      <c r="L11" s="11" t="s">
        <v>7</v>
      </c>
      <c r="M11" s="7">
        <f>SUM(M9:M10)</f>
        <v>2981</v>
      </c>
      <c r="N11" s="55">
        <f>SUM(N9:N10)</f>
        <v>1</v>
      </c>
      <c r="O11" s="7">
        <f>O9+O10</f>
        <v>1909</v>
      </c>
      <c r="P11" s="55">
        <f>SUM(P9:P10)</f>
        <v>1</v>
      </c>
      <c r="Q11" s="8">
        <f>SUM(Q9:Q10)</f>
        <v>31</v>
      </c>
      <c r="R11" s="55">
        <f>SUM(R9:R10)</f>
        <v>1</v>
      </c>
      <c r="S11" s="7">
        <f>M11+O11+Q11</f>
        <v>4921</v>
      </c>
      <c r="T11" s="56">
        <f>SUM(T9:T10)</f>
        <v>1</v>
      </c>
    </row>
    <row r="12" spans="1:20" x14ac:dyDescent="0.25">
      <c r="A12" s="28" t="s">
        <v>8</v>
      </c>
      <c r="B12" s="35"/>
      <c r="C12" s="35"/>
      <c r="D12" s="35"/>
      <c r="E12" s="35"/>
      <c r="F12" s="35"/>
      <c r="G12" s="35"/>
      <c r="H12" s="35"/>
      <c r="I12" s="36"/>
      <c r="L12" s="28" t="s">
        <v>8</v>
      </c>
      <c r="M12" s="35"/>
      <c r="N12" s="35"/>
      <c r="O12" s="35"/>
      <c r="P12" s="35"/>
      <c r="Q12" s="35"/>
      <c r="R12" s="35"/>
      <c r="S12" s="35"/>
      <c r="T12" s="36"/>
    </row>
    <row r="13" spans="1:20" x14ac:dyDescent="0.25">
      <c r="A13" s="9" t="s">
        <v>38</v>
      </c>
      <c r="B13" s="4">
        <f>(CBM!B13+EHS!B13+LAS!B13+PAA!B13+VCAA!B13)</f>
        <v>3</v>
      </c>
      <c r="C13" s="13">
        <f>B13/B22</f>
        <v>1.1801730920535012E-3</v>
      </c>
      <c r="D13" s="4">
        <f>(CBM!D13+EHS!D13+LAS!D13+PAA!D13+VCAA!D13)</f>
        <v>1</v>
      </c>
      <c r="E13" s="13">
        <f>D13/D22</f>
        <v>6.1690314620604567E-4</v>
      </c>
      <c r="F13" s="4">
        <f>(CBM!F13+EHS!F13+LAS!F13+PAA!F13+VCAA!F13)</f>
        <v>0</v>
      </c>
      <c r="G13" s="13">
        <f>F13/F22</f>
        <v>0</v>
      </c>
      <c r="H13" s="4">
        <f t="shared" ref="H13:H21" si="0">B13+D13+F13</f>
        <v>4</v>
      </c>
      <c r="I13" s="14">
        <f>H13/H22</f>
        <v>9.519276534983341E-4</v>
      </c>
      <c r="L13" s="9" t="s">
        <v>38</v>
      </c>
      <c r="M13" s="5">
        <v>8</v>
      </c>
      <c r="N13" s="51">
        <f>M13/M22</f>
        <v>2.6836632002683663E-3</v>
      </c>
      <c r="O13" s="5">
        <v>5</v>
      </c>
      <c r="P13" s="51">
        <f>O13/O22</f>
        <v>2.6191723415400735E-3</v>
      </c>
      <c r="Q13" s="5">
        <v>0</v>
      </c>
      <c r="R13" s="51">
        <f>Q13/Q22</f>
        <v>0</v>
      </c>
      <c r="S13" s="4">
        <f t="shared" ref="S13:S21" si="1">M13+O13+Q13</f>
        <v>13</v>
      </c>
      <c r="T13" s="52">
        <f>S13/S22</f>
        <v>2.641739483844747E-3</v>
      </c>
    </row>
    <row r="14" spans="1:20" x14ac:dyDescent="0.25">
      <c r="A14" s="10" t="s">
        <v>9</v>
      </c>
      <c r="B14" s="4">
        <f>(CBM!B14+EHS!B14+LAS!B14+PAA!B14+VCAA!B14)</f>
        <v>93</v>
      </c>
      <c r="C14" s="15">
        <f>B14/B22</f>
        <v>3.6585365853658534E-2</v>
      </c>
      <c r="D14" s="4">
        <f>(CBM!D14+EHS!D14+LAS!D14+PAA!D14+VCAA!D14)</f>
        <v>86</v>
      </c>
      <c r="E14" s="15">
        <f>D14/D22</f>
        <v>5.3053670573719923E-2</v>
      </c>
      <c r="F14" s="4">
        <f>(CBM!F14+EHS!F14+LAS!F14+PAA!F14+VCAA!F14)</f>
        <v>0</v>
      </c>
      <c r="G14" s="15">
        <f>F14/F22</f>
        <v>0</v>
      </c>
      <c r="H14" s="6">
        <f t="shared" si="0"/>
        <v>179</v>
      </c>
      <c r="I14" s="16">
        <f>H14/H22</f>
        <v>4.2598762494050452E-2</v>
      </c>
      <c r="L14" s="10" t="s">
        <v>9</v>
      </c>
      <c r="M14" s="1">
        <v>83</v>
      </c>
      <c r="N14" s="53">
        <f>M14/M22</f>
        <v>2.78430057027843E-2</v>
      </c>
      <c r="O14" s="1">
        <v>75</v>
      </c>
      <c r="P14" s="53">
        <f>O14/O22</f>
        <v>3.9287585123101099E-2</v>
      </c>
      <c r="Q14" s="1">
        <v>0</v>
      </c>
      <c r="R14" s="53">
        <f>Q14/Q22</f>
        <v>0</v>
      </c>
      <c r="S14" s="6">
        <f t="shared" si="1"/>
        <v>158</v>
      </c>
      <c r="T14" s="54">
        <f>S14/S22</f>
        <v>3.2107295265190003E-2</v>
      </c>
    </row>
    <row r="15" spans="1:20" x14ac:dyDescent="0.25">
      <c r="A15" s="10" t="s">
        <v>39</v>
      </c>
      <c r="B15" s="4">
        <f>(CBM!B15+EHS!B15+LAS!B15+PAA!B15+VCAA!B15)</f>
        <v>349</v>
      </c>
      <c r="C15" s="15">
        <f>B15/B22</f>
        <v>0.13729346970889064</v>
      </c>
      <c r="D15" s="4">
        <f>(CBM!D15+EHS!D15+LAS!D15+PAA!D15+VCAA!D15)</f>
        <v>147</v>
      </c>
      <c r="E15" s="15">
        <f>D15/D22</f>
        <v>9.0684762492288712E-2</v>
      </c>
      <c r="F15" s="4">
        <f>(CBM!F15+EHS!F15+LAS!F15+PAA!F15+VCAA!F15)</f>
        <v>9</v>
      </c>
      <c r="G15" s="15">
        <f>F15/F22</f>
        <v>0.23076923076923078</v>
      </c>
      <c r="H15" s="6">
        <f t="shared" si="0"/>
        <v>505</v>
      </c>
      <c r="I15" s="16">
        <f>H15/H22</f>
        <v>0.12018086625416469</v>
      </c>
      <c r="L15" s="10" t="s">
        <v>39</v>
      </c>
      <c r="M15" s="1">
        <v>338</v>
      </c>
      <c r="N15" s="53">
        <f>M15/M22</f>
        <v>0.11338477021133847</v>
      </c>
      <c r="O15" s="1">
        <v>169</v>
      </c>
      <c r="P15" s="53">
        <f>O15/O22</f>
        <v>8.8528025144054473E-2</v>
      </c>
      <c r="Q15" s="1">
        <v>5</v>
      </c>
      <c r="R15" s="53">
        <f>Q15/Q22</f>
        <v>0.16129032258064516</v>
      </c>
      <c r="S15" s="6">
        <f t="shared" si="1"/>
        <v>512</v>
      </c>
      <c r="T15" s="54">
        <f>S15/S22</f>
        <v>0.10404389351757773</v>
      </c>
    </row>
    <row r="16" spans="1:20" x14ac:dyDescent="0.25">
      <c r="A16" s="10" t="s">
        <v>40</v>
      </c>
      <c r="B16" s="4">
        <f>(CBM!B16+EHS!B16+LAS!B16+PAA!B16+VCAA!B16)</f>
        <v>243</v>
      </c>
      <c r="C16" s="15">
        <f>B16/B22</f>
        <v>9.5594020456333598E-2</v>
      </c>
      <c r="D16" s="4">
        <f>(CBM!D16+EHS!D16+LAS!D16+PAA!D16+VCAA!D16)</f>
        <v>74</v>
      </c>
      <c r="E16" s="15">
        <f>D16/D22</f>
        <v>4.5650832819247381E-2</v>
      </c>
      <c r="F16" s="4">
        <f>(CBM!F16+EHS!F16+LAS!F16+PAA!F16+VCAA!F16)</f>
        <v>1</v>
      </c>
      <c r="G16" s="15">
        <f>F16/F22</f>
        <v>2.564102564102564E-2</v>
      </c>
      <c r="H16" s="6">
        <f t="shared" si="0"/>
        <v>318</v>
      </c>
      <c r="I16" s="16">
        <f>H16/H22</f>
        <v>7.5678248453117561E-2</v>
      </c>
      <c r="L16" s="10" t="s">
        <v>40</v>
      </c>
      <c r="M16" s="1">
        <v>131</v>
      </c>
      <c r="N16" s="53">
        <f>M16/M22</f>
        <v>4.3944984904394496E-2</v>
      </c>
      <c r="O16" s="1">
        <v>50</v>
      </c>
      <c r="P16" s="53">
        <f>O16/O22</f>
        <v>2.6191723415400735E-2</v>
      </c>
      <c r="Q16" s="1">
        <v>0</v>
      </c>
      <c r="R16" s="53">
        <f>Q16/Q22</f>
        <v>0</v>
      </c>
      <c r="S16" s="6">
        <f t="shared" si="1"/>
        <v>181</v>
      </c>
      <c r="T16" s="54">
        <f>S16/S22</f>
        <v>3.6781142044299941E-2</v>
      </c>
    </row>
    <row r="17" spans="1:20" x14ac:dyDescent="0.25">
      <c r="A17" s="10" t="s">
        <v>41</v>
      </c>
      <c r="B17" s="4">
        <f>(CBM!B17+EHS!B17+LAS!B17+PAA!B17+VCAA!B17)</f>
        <v>1</v>
      </c>
      <c r="C17" s="15">
        <f>B17/B22</f>
        <v>3.9339103068450039E-4</v>
      </c>
      <c r="D17" s="4">
        <f>(CBM!D17+EHS!D17+LAS!D17+PAA!D17+VCAA!D17)</f>
        <v>0</v>
      </c>
      <c r="E17" s="15">
        <f>D17/D22</f>
        <v>0</v>
      </c>
      <c r="F17" s="4">
        <f>(CBM!F17+EHS!F17+LAS!F17+PAA!F17+VCAA!F17)</f>
        <v>0</v>
      </c>
      <c r="G17" s="15">
        <f>F17/F22</f>
        <v>0</v>
      </c>
      <c r="H17" s="6">
        <f t="shared" si="0"/>
        <v>1</v>
      </c>
      <c r="I17" s="16">
        <f>H17/H22</f>
        <v>2.3798191337458352E-4</v>
      </c>
      <c r="L17" s="10" t="s">
        <v>41</v>
      </c>
      <c r="M17" s="1">
        <v>6</v>
      </c>
      <c r="N17" s="53">
        <f>M17/M22</f>
        <v>2.0127474002012745E-3</v>
      </c>
      <c r="O17" s="1">
        <v>2</v>
      </c>
      <c r="P17" s="53">
        <f>O17/O22</f>
        <v>1.0476689366160294E-3</v>
      </c>
      <c r="Q17" s="1">
        <v>0</v>
      </c>
      <c r="R17" s="53">
        <f>Q17/Q22</f>
        <v>0</v>
      </c>
      <c r="S17" s="6">
        <f t="shared" si="1"/>
        <v>8</v>
      </c>
      <c r="T17" s="54">
        <f>S17/S22</f>
        <v>1.625685836212152E-3</v>
      </c>
    </row>
    <row r="18" spans="1:20" x14ac:dyDescent="0.25">
      <c r="A18" s="10" t="s">
        <v>10</v>
      </c>
      <c r="B18" s="4">
        <f>(CBM!B18+EHS!B18+LAS!B18+PAA!B18+VCAA!B18)</f>
        <v>1643</v>
      </c>
      <c r="C18" s="15">
        <f>B18/B22</f>
        <v>0.64634146341463417</v>
      </c>
      <c r="D18" s="4">
        <f>(CBM!D18+EHS!D18+LAS!D18+PAA!D18+VCAA!D18)</f>
        <v>931</v>
      </c>
      <c r="E18" s="15">
        <f>D18/D22</f>
        <v>0.57433682911782846</v>
      </c>
      <c r="F18" s="4">
        <f>(CBM!F18+EHS!F18+LAS!F18+PAA!F18+VCAA!F18)</f>
        <v>27</v>
      </c>
      <c r="G18" s="15">
        <f>F18/F22</f>
        <v>0.69230769230769229</v>
      </c>
      <c r="H18" s="6">
        <f t="shared" si="0"/>
        <v>2601</v>
      </c>
      <c r="I18" s="16">
        <f>H18/H22</f>
        <v>0.61899095668729176</v>
      </c>
      <c r="L18" s="10" t="s">
        <v>10</v>
      </c>
      <c r="M18" s="6">
        <v>2178</v>
      </c>
      <c r="N18" s="53">
        <f>M18/M22</f>
        <v>0.73062730627306272</v>
      </c>
      <c r="O18" s="6">
        <v>1334</v>
      </c>
      <c r="P18" s="53">
        <f>O18/O22</f>
        <v>0.6987951807228916</v>
      </c>
      <c r="Q18" s="1">
        <v>23</v>
      </c>
      <c r="R18" s="53">
        <f>Q18/Q22</f>
        <v>0.74193548387096775</v>
      </c>
      <c r="S18" s="6">
        <f t="shared" si="1"/>
        <v>3535</v>
      </c>
      <c r="T18" s="54">
        <f>S18/S22</f>
        <v>0.71834992887624471</v>
      </c>
    </row>
    <row r="19" spans="1:20" x14ac:dyDescent="0.25">
      <c r="A19" s="10" t="s">
        <v>42</v>
      </c>
      <c r="B19" s="4">
        <f>(CBM!B19+EHS!B19+LAS!B19+PAA!B19+VCAA!B19)</f>
        <v>93</v>
      </c>
      <c r="C19" s="15">
        <f>B19/B22</f>
        <v>3.6585365853658534E-2</v>
      </c>
      <c r="D19" s="4">
        <f>(CBM!D19+EHS!D19+LAS!D19+PAA!D19+VCAA!D19)</f>
        <v>33</v>
      </c>
      <c r="E19" s="15">
        <f>D19/D22</f>
        <v>2.0357803824799507E-2</v>
      </c>
      <c r="F19" s="4">
        <f>(CBM!F19+EHS!F19+LAS!F19+PAA!F19+VCAA!F19)</f>
        <v>0</v>
      </c>
      <c r="G19" s="15">
        <f>F19/F22</f>
        <v>0</v>
      </c>
      <c r="H19" s="6">
        <f t="shared" si="0"/>
        <v>126</v>
      </c>
      <c r="I19" s="16">
        <f>H19/H22</f>
        <v>2.9985721085197526E-2</v>
      </c>
      <c r="L19" s="10" t="s">
        <v>42</v>
      </c>
      <c r="M19" s="6">
        <v>61</v>
      </c>
      <c r="N19" s="53">
        <f>M19/M22</f>
        <v>2.0462931902046292E-2</v>
      </c>
      <c r="O19" s="6">
        <v>20</v>
      </c>
      <c r="P19" s="53">
        <f>O19/O22</f>
        <v>1.0476689366160294E-2</v>
      </c>
      <c r="Q19" s="1">
        <v>0</v>
      </c>
      <c r="R19" s="53">
        <f>Q19/Q22</f>
        <v>0</v>
      </c>
      <c r="S19" s="6">
        <f t="shared" si="1"/>
        <v>81</v>
      </c>
      <c r="T19" s="54">
        <f>S19/S22</f>
        <v>1.6460069091648041E-2</v>
      </c>
    </row>
    <row r="20" spans="1:20" x14ac:dyDescent="0.25">
      <c r="A20" s="10" t="s">
        <v>43</v>
      </c>
      <c r="B20" s="4">
        <f>(CBM!B20+EHS!B20+LAS!B20+PAA!B20+VCAA!B20)</f>
        <v>94</v>
      </c>
      <c r="C20" s="15">
        <f>B20/B22</f>
        <v>3.6978756884343038E-2</v>
      </c>
      <c r="D20" s="4">
        <f>(CBM!D20+EHS!D20+LAS!D20+PAA!D20+VCAA!D20)</f>
        <v>331</v>
      </c>
      <c r="E20" s="15">
        <f>D20/D22</f>
        <v>0.20419494139420111</v>
      </c>
      <c r="F20" s="4">
        <f>(CBM!F20+EHS!F20+LAS!F20+PAA!F20+VCAA!F20)</f>
        <v>2</v>
      </c>
      <c r="G20" s="15">
        <f>F20/F22</f>
        <v>5.128205128205128E-2</v>
      </c>
      <c r="H20" s="6">
        <f t="shared" si="0"/>
        <v>427</v>
      </c>
      <c r="I20" s="16">
        <f>H20/H22</f>
        <v>0.10161827701094717</v>
      </c>
      <c r="L20" s="10" t="s">
        <v>43</v>
      </c>
      <c r="M20" s="1">
        <v>43</v>
      </c>
      <c r="N20" s="53">
        <f>M20/M22</f>
        <v>1.4424689701442469E-2</v>
      </c>
      <c r="O20" s="1">
        <v>192</v>
      </c>
      <c r="P20" s="53">
        <f>O20/O22</f>
        <v>0.10057621791513882</v>
      </c>
      <c r="Q20" s="1">
        <v>3</v>
      </c>
      <c r="R20" s="53">
        <f>Q20/Q22</f>
        <v>9.6774193548387094E-2</v>
      </c>
      <c r="S20" s="6">
        <f t="shared" si="1"/>
        <v>238</v>
      </c>
      <c r="T20" s="54">
        <f>S20/S22</f>
        <v>4.8364153627311522E-2</v>
      </c>
    </row>
    <row r="21" spans="1:20" x14ac:dyDescent="0.25">
      <c r="A21" s="21" t="s">
        <v>44</v>
      </c>
      <c r="B21" s="4">
        <f>(CBM!B21+EHS!B21+LAS!B21+PAA!B21+VCAA!B21)</f>
        <v>23</v>
      </c>
      <c r="C21" s="15">
        <f>B21/B22</f>
        <v>9.0479937057435095E-3</v>
      </c>
      <c r="D21" s="4">
        <f>(CBM!D21+EHS!D21+LAS!D21+PAA!D21+VCAA!D21)</f>
        <v>18</v>
      </c>
      <c r="E21" s="15">
        <f>D21/D22</f>
        <v>1.1104256631708822E-2</v>
      </c>
      <c r="F21" s="4">
        <f>(CBM!F21+EHS!F21+LAS!F21+PAA!F21+VCAA!F21)</f>
        <v>0</v>
      </c>
      <c r="G21" s="15">
        <f>F21/F22</f>
        <v>0</v>
      </c>
      <c r="H21" s="7">
        <f t="shared" si="0"/>
        <v>41</v>
      </c>
      <c r="I21" s="18">
        <f>H21/H22</f>
        <v>9.757258448357925E-3</v>
      </c>
      <c r="L21" s="21" t="s">
        <v>44</v>
      </c>
      <c r="M21" s="8">
        <v>133</v>
      </c>
      <c r="N21" s="53">
        <f>M21/M22</f>
        <v>4.4615900704461593E-2</v>
      </c>
      <c r="O21" s="8">
        <v>62</v>
      </c>
      <c r="P21" s="53">
        <f>O21/O22</f>
        <v>3.2477737035096911E-2</v>
      </c>
      <c r="Q21" s="8">
        <v>0</v>
      </c>
      <c r="R21" s="53">
        <f>Q21/Q22</f>
        <v>0</v>
      </c>
      <c r="S21" s="7">
        <f t="shared" si="1"/>
        <v>195</v>
      </c>
      <c r="T21" s="56">
        <f>S21/S22</f>
        <v>3.9626092257671205E-2</v>
      </c>
    </row>
    <row r="22" spans="1:20" x14ac:dyDescent="0.25">
      <c r="A22" s="11" t="s">
        <v>7</v>
      </c>
      <c r="B22" s="7">
        <f>SUM(B13:B21)</f>
        <v>2542</v>
      </c>
      <c r="C22" s="17">
        <f>SUM(C13:C21)</f>
        <v>1</v>
      </c>
      <c r="D22" s="7">
        <f>SUM(D13:D21)</f>
        <v>1621</v>
      </c>
      <c r="E22" s="17">
        <f>SUM(E13:E21)</f>
        <v>0.99999999999999989</v>
      </c>
      <c r="F22" s="8">
        <f>SUM(F13:F21)</f>
        <v>39</v>
      </c>
      <c r="G22" s="17">
        <f>SUM(G13:G20)</f>
        <v>1</v>
      </c>
      <c r="H22" s="7">
        <f>SUM(H13:H21)</f>
        <v>4202</v>
      </c>
      <c r="I22" s="18">
        <f>SUM(I13:I21)</f>
        <v>1</v>
      </c>
      <c r="L22" s="11" t="s">
        <v>7</v>
      </c>
      <c r="M22" s="7">
        <f>SUM(M13:M21)</f>
        <v>2981</v>
      </c>
      <c r="N22" s="55">
        <f>SUM(N13:N20)</f>
        <v>0.95538409929553847</v>
      </c>
      <c r="O22" s="7">
        <f>SUM(O13:O21)</f>
        <v>1909</v>
      </c>
      <c r="P22" s="55">
        <f>SUM(P13:P21)</f>
        <v>1</v>
      </c>
      <c r="Q22" s="8">
        <f>SUM(Q13:Q21)</f>
        <v>31</v>
      </c>
      <c r="R22" s="55">
        <f>SUM(R13:R20)</f>
        <v>1</v>
      </c>
      <c r="S22" s="7">
        <f>SUM(S13:S21)</f>
        <v>4921</v>
      </c>
      <c r="T22" s="56">
        <f>SUM(T13:T21)</f>
        <v>1</v>
      </c>
    </row>
    <row r="23" spans="1:20" x14ac:dyDescent="0.25">
      <c r="A23" s="28" t="s">
        <v>11</v>
      </c>
      <c r="B23" s="35"/>
      <c r="C23" s="35"/>
      <c r="D23" s="35"/>
      <c r="E23" s="35"/>
      <c r="F23" s="35"/>
      <c r="G23" s="35"/>
      <c r="H23" s="35"/>
      <c r="I23" s="36"/>
      <c r="L23" s="28" t="s">
        <v>11</v>
      </c>
      <c r="M23" s="35"/>
      <c r="N23" s="35"/>
      <c r="O23" s="35"/>
      <c r="P23" s="35"/>
      <c r="Q23" s="35"/>
      <c r="R23" s="35"/>
      <c r="S23" s="35"/>
      <c r="T23" s="36"/>
    </row>
    <row r="24" spans="1:20" x14ac:dyDescent="0.25">
      <c r="A24" s="39" t="s">
        <v>12</v>
      </c>
      <c r="B24" s="4">
        <f>(CBM!B24+EHS!B24+LAS!B24+PAA!B24+VCAA!B24)</f>
        <v>17</v>
      </c>
      <c r="C24" s="13">
        <f t="shared" ref="C24:C33" si="2">B24/$B$34</f>
        <v>6.6876475216365071E-3</v>
      </c>
      <c r="D24" s="4">
        <f>(CBM!D24+EHS!D24+LAS!D24+PAA!D24+VCAA!D24)</f>
        <v>0</v>
      </c>
      <c r="E24" s="13">
        <f>D24/D34</f>
        <v>0</v>
      </c>
      <c r="F24" s="4">
        <f>(CBM!F24+EHS!F24+LAS!F24+PAA!F24+VCAA!F24)</f>
        <v>0</v>
      </c>
      <c r="G24" s="13">
        <f>F24/F34</f>
        <v>0</v>
      </c>
      <c r="H24" s="4">
        <f t="shared" ref="H24:H34" si="3">B24+D24+F24</f>
        <v>17</v>
      </c>
      <c r="I24" s="14">
        <f>H24/H34</f>
        <v>4.0456925273679202E-3</v>
      </c>
      <c r="L24" s="39" t="s">
        <v>12</v>
      </c>
      <c r="M24" s="5">
        <v>2</v>
      </c>
      <c r="N24" s="51">
        <f t="shared" ref="N24:N34" si="4">M24/$M$34</f>
        <v>6.7091580006709158E-4</v>
      </c>
      <c r="O24" s="5">
        <v>0</v>
      </c>
      <c r="P24" s="51">
        <f>O24/O34</f>
        <v>0</v>
      </c>
      <c r="Q24" s="5">
        <v>0</v>
      </c>
      <c r="R24" s="51">
        <f>Q24/Q34</f>
        <v>0</v>
      </c>
      <c r="S24" s="4">
        <f t="shared" ref="S24:S34" si="5">M24+O24+Q24</f>
        <v>2</v>
      </c>
      <c r="T24" s="52">
        <f>S24/S34</f>
        <v>4.06421459053038E-4</v>
      </c>
    </row>
    <row r="25" spans="1:20" x14ac:dyDescent="0.25">
      <c r="A25" s="10" t="s">
        <v>13</v>
      </c>
      <c r="B25" s="4">
        <f>(CBM!B25+EHS!B25+LAS!B25+PAA!B25+VCAA!B25)</f>
        <v>434</v>
      </c>
      <c r="C25" s="13">
        <f t="shared" si="2"/>
        <v>0.17073170731707318</v>
      </c>
      <c r="D25" s="4">
        <f>(CBM!D25+EHS!D25+LAS!D25+PAA!D25+VCAA!D25)</f>
        <v>0</v>
      </c>
      <c r="E25" s="15">
        <f>D25/D34</f>
        <v>0</v>
      </c>
      <c r="F25" s="4">
        <f>(CBM!F25+EHS!F25+LAS!F25+PAA!F25+VCAA!F25)</f>
        <v>0</v>
      </c>
      <c r="G25" s="15">
        <f>F25/F34</f>
        <v>0</v>
      </c>
      <c r="H25" s="6">
        <f t="shared" si="3"/>
        <v>434</v>
      </c>
      <c r="I25" s="16">
        <f>H25/H34</f>
        <v>0.10328415040456926</v>
      </c>
      <c r="L25" s="10" t="s">
        <v>13</v>
      </c>
      <c r="M25" s="1">
        <v>370</v>
      </c>
      <c r="N25" s="51">
        <f t="shared" si="4"/>
        <v>0.12411942301241194</v>
      </c>
      <c r="O25" s="1">
        <v>0</v>
      </c>
      <c r="P25" s="53">
        <f>O25/O34</f>
        <v>0</v>
      </c>
      <c r="Q25" s="1">
        <v>0</v>
      </c>
      <c r="R25" s="53">
        <f>Q25/Q34</f>
        <v>0</v>
      </c>
      <c r="S25" s="6">
        <f t="shared" si="5"/>
        <v>370</v>
      </c>
      <c r="T25" s="54">
        <f>S25/S34</f>
        <v>7.5187969924812026E-2</v>
      </c>
    </row>
    <row r="26" spans="1:20" x14ac:dyDescent="0.25">
      <c r="A26" s="10" t="s">
        <v>14</v>
      </c>
      <c r="B26" s="4">
        <f>(CBM!B26+EHS!B26+LAS!B26+PAA!B26+VCAA!B26)</f>
        <v>624</v>
      </c>
      <c r="C26" s="13">
        <f t="shared" si="2"/>
        <v>0.24547600314712825</v>
      </c>
      <c r="D26" s="4">
        <f>(CBM!D26+EHS!D26+LAS!D26+PAA!D26+VCAA!D26)</f>
        <v>6</v>
      </c>
      <c r="E26" s="15">
        <f>D26/D34</f>
        <v>3.7014188772362738E-3</v>
      </c>
      <c r="F26" s="4">
        <f>(CBM!F26+EHS!F26+LAS!F26+PAA!F26+VCAA!F26)</f>
        <v>0</v>
      </c>
      <c r="G26" s="15">
        <f>F26/F34</f>
        <v>0</v>
      </c>
      <c r="H26" s="4">
        <f t="shared" si="3"/>
        <v>630</v>
      </c>
      <c r="I26" s="16">
        <f>H26/H34</f>
        <v>0.14992860542598763</v>
      </c>
      <c r="L26" s="10" t="s">
        <v>14</v>
      </c>
      <c r="M26" s="1">
        <v>646</v>
      </c>
      <c r="N26" s="51">
        <f t="shared" si="4"/>
        <v>0.21670580342167059</v>
      </c>
      <c r="O26" s="1">
        <v>23</v>
      </c>
      <c r="P26" s="53">
        <f>O26/O34</f>
        <v>1.2048192771084338E-2</v>
      </c>
      <c r="Q26" s="1">
        <v>0</v>
      </c>
      <c r="R26" s="53">
        <f>Q26/Q34</f>
        <v>0</v>
      </c>
      <c r="S26" s="4">
        <f t="shared" si="5"/>
        <v>669</v>
      </c>
      <c r="T26" s="54">
        <f>S26/S34</f>
        <v>0.13594797805324121</v>
      </c>
    </row>
    <row r="27" spans="1:20" x14ac:dyDescent="0.25">
      <c r="A27" s="10" t="s">
        <v>15</v>
      </c>
      <c r="B27" s="4">
        <f>(CBM!B27+EHS!B27+LAS!B27+PAA!B27+VCAA!B27)</f>
        <v>508</v>
      </c>
      <c r="C27" s="13">
        <f t="shared" si="2"/>
        <v>0.19984264358772619</v>
      </c>
      <c r="D27" s="4">
        <f>(CBM!D27+EHS!D27+LAS!D27+PAA!D27+VCAA!D27)</f>
        <v>373</v>
      </c>
      <c r="E27" s="15">
        <f>D27/D34</f>
        <v>0.23010487353485504</v>
      </c>
      <c r="F27" s="4">
        <f>(CBM!F27+EHS!F27+LAS!F27+PAA!F27+VCAA!F27)</f>
        <v>0</v>
      </c>
      <c r="G27" s="15">
        <f>F27/F34</f>
        <v>0</v>
      </c>
      <c r="H27" s="4">
        <f t="shared" si="3"/>
        <v>881</v>
      </c>
      <c r="I27" s="16">
        <f>H27/H34</f>
        <v>0.2096620656830081</v>
      </c>
      <c r="L27" s="10" t="s">
        <v>15</v>
      </c>
      <c r="M27" s="1">
        <v>642</v>
      </c>
      <c r="N27" s="51">
        <f t="shared" si="4"/>
        <v>0.21536397182153641</v>
      </c>
      <c r="O27" s="1">
        <v>412</v>
      </c>
      <c r="P27" s="53">
        <f>O27/O34</f>
        <v>0.21581980094290204</v>
      </c>
      <c r="Q27" s="1">
        <v>0</v>
      </c>
      <c r="R27" s="53">
        <f>Q27/Q34</f>
        <v>0</v>
      </c>
      <c r="S27" s="4">
        <f t="shared" si="5"/>
        <v>1054</v>
      </c>
      <c r="T27" s="54">
        <f>S27/S34</f>
        <v>0.21418410892095102</v>
      </c>
    </row>
    <row r="28" spans="1:20" x14ac:dyDescent="0.25">
      <c r="A28" s="10" t="s">
        <v>16</v>
      </c>
      <c r="B28" s="4">
        <f>(CBM!B28+EHS!B28+LAS!B28+PAA!B28+VCAA!B28)</f>
        <v>366</v>
      </c>
      <c r="C28" s="13">
        <f t="shared" si="2"/>
        <v>0.14398111723052714</v>
      </c>
      <c r="D28" s="4">
        <f>(CBM!D28+EHS!D28+LAS!D28+PAA!D28+VCAA!D28)</f>
        <v>438</v>
      </c>
      <c r="E28" s="15">
        <f>D28/D34</f>
        <v>0.27020357803824802</v>
      </c>
      <c r="F28" s="4">
        <f>(CBM!F28+EHS!F28+LAS!F28+PAA!F28+VCAA!F28)</f>
        <v>1</v>
      </c>
      <c r="G28" s="15">
        <f>F28/F34</f>
        <v>2.564102564102564E-2</v>
      </c>
      <c r="H28" s="4">
        <f t="shared" si="3"/>
        <v>805</v>
      </c>
      <c r="I28" s="16">
        <f>H28/H34</f>
        <v>0.19157544026653975</v>
      </c>
      <c r="L28" s="10" t="s">
        <v>16</v>
      </c>
      <c r="M28" s="1">
        <v>481</v>
      </c>
      <c r="N28" s="51">
        <f t="shared" si="4"/>
        <v>0.16135524991613553</v>
      </c>
      <c r="O28" s="1">
        <v>481</v>
      </c>
      <c r="P28" s="53">
        <f>O28/O34</f>
        <v>0.25196437925615506</v>
      </c>
      <c r="Q28" s="1">
        <v>3</v>
      </c>
      <c r="R28" s="53">
        <f>Q28/Q34</f>
        <v>9.6774193548387094E-2</v>
      </c>
      <c r="S28" s="4">
        <f t="shared" si="5"/>
        <v>965</v>
      </c>
      <c r="T28" s="54">
        <f>S28/S34</f>
        <v>0.19609835399309083</v>
      </c>
    </row>
    <row r="29" spans="1:20" x14ac:dyDescent="0.25">
      <c r="A29" s="10" t="s">
        <v>17</v>
      </c>
      <c r="B29" s="4">
        <f>(CBM!B29+EHS!B29+LAS!B29+PAA!B29+VCAA!B29)</f>
        <v>235</v>
      </c>
      <c r="C29" s="13">
        <f t="shared" si="2"/>
        <v>9.2446892210857598E-2</v>
      </c>
      <c r="D29" s="4">
        <f>(CBM!D29+EHS!D29+LAS!D29+PAA!D29+VCAA!D29)</f>
        <v>283</v>
      </c>
      <c r="E29" s="15">
        <f>D29/D34</f>
        <v>0.17458359037631091</v>
      </c>
      <c r="F29" s="4">
        <f>(CBM!F29+EHS!F29+LAS!F29+PAA!F29+VCAA!F29)</f>
        <v>6</v>
      </c>
      <c r="G29" s="15">
        <f>F29/F34</f>
        <v>0.15384615384615385</v>
      </c>
      <c r="H29" s="4">
        <f t="shared" si="3"/>
        <v>524</v>
      </c>
      <c r="I29" s="16">
        <f>H29/H34</f>
        <v>0.12470252260828177</v>
      </c>
      <c r="L29" s="10" t="s">
        <v>17</v>
      </c>
      <c r="M29" s="1">
        <v>300</v>
      </c>
      <c r="N29" s="51">
        <f t="shared" si="4"/>
        <v>0.10063737001006373</v>
      </c>
      <c r="O29" s="1">
        <v>345</v>
      </c>
      <c r="P29" s="53">
        <f>O29/O34</f>
        <v>0.18072289156626506</v>
      </c>
      <c r="Q29" s="1">
        <v>7</v>
      </c>
      <c r="R29" s="53">
        <f>Q29/Q34</f>
        <v>0.22580645161290322</v>
      </c>
      <c r="S29" s="4">
        <f t="shared" si="5"/>
        <v>652</v>
      </c>
      <c r="T29" s="54">
        <f>S29/S34</f>
        <v>0.1324933956512904</v>
      </c>
    </row>
    <row r="30" spans="1:20" x14ac:dyDescent="0.25">
      <c r="A30" s="10" t="s">
        <v>18</v>
      </c>
      <c r="B30" s="4">
        <f>(CBM!B30+EHS!B30+LAS!B30+PAA!B30+VCAA!B30)</f>
        <v>166</v>
      </c>
      <c r="C30" s="13">
        <f t="shared" si="2"/>
        <v>6.530291109362707E-2</v>
      </c>
      <c r="D30" s="4">
        <f>(CBM!D30+EHS!D30+LAS!D30+PAA!D30+VCAA!D30)</f>
        <v>209</v>
      </c>
      <c r="E30" s="15">
        <f>D30/D34</f>
        <v>0.12893275755706354</v>
      </c>
      <c r="F30" s="4">
        <f>(CBM!F30+EHS!F30+LAS!F30+PAA!F30+VCAA!F30)</f>
        <v>5</v>
      </c>
      <c r="G30" s="15">
        <f>F30/F34</f>
        <v>0.12820512820512819</v>
      </c>
      <c r="H30" s="4">
        <f t="shared" si="3"/>
        <v>380</v>
      </c>
      <c r="I30" s="16">
        <f>H30/H34</f>
        <v>9.0433127082341747E-2</v>
      </c>
      <c r="L30" s="10" t="s">
        <v>18</v>
      </c>
      <c r="M30" s="1">
        <v>185</v>
      </c>
      <c r="N30" s="51">
        <f t="shared" si="4"/>
        <v>6.205971150620597E-2</v>
      </c>
      <c r="O30" s="1">
        <v>220</v>
      </c>
      <c r="P30" s="53">
        <f>O30/O34</f>
        <v>0.11524358302776323</v>
      </c>
      <c r="Q30" s="1">
        <v>5</v>
      </c>
      <c r="R30" s="53">
        <f>Q30/Q34</f>
        <v>0.16129032258064516</v>
      </c>
      <c r="S30" s="4">
        <f t="shared" si="5"/>
        <v>410</v>
      </c>
      <c r="T30" s="54">
        <f>S30/S34</f>
        <v>8.3316399105872796E-2</v>
      </c>
    </row>
    <row r="31" spans="1:20" x14ac:dyDescent="0.25">
      <c r="A31" s="10" t="s">
        <v>19</v>
      </c>
      <c r="B31" s="4">
        <f>(CBM!B31+EHS!B31+LAS!B31+PAA!B31+VCAA!B31)</f>
        <v>129</v>
      </c>
      <c r="C31" s="13">
        <f t="shared" si="2"/>
        <v>5.0747442958300554E-2</v>
      </c>
      <c r="D31" s="4">
        <f>(CBM!D31+EHS!D31+LAS!D31+PAA!D31+VCAA!D31)</f>
        <v>200</v>
      </c>
      <c r="E31" s="15">
        <f>D31/D34</f>
        <v>0.12338062924120913</v>
      </c>
      <c r="F31" s="4">
        <f>(CBM!F31+EHS!F31+LAS!F31+PAA!F31+VCAA!F31)</f>
        <v>11</v>
      </c>
      <c r="G31" s="15">
        <f>F31/F34</f>
        <v>0.28205128205128205</v>
      </c>
      <c r="H31" s="4">
        <f t="shared" si="3"/>
        <v>340</v>
      </c>
      <c r="I31" s="16">
        <f>H31/H34</f>
        <v>8.0913850547358404E-2</v>
      </c>
      <c r="L31" s="10" t="s">
        <v>19</v>
      </c>
      <c r="M31" s="1">
        <v>247</v>
      </c>
      <c r="N31" s="51">
        <f t="shared" si="4"/>
        <v>8.2858101308285817E-2</v>
      </c>
      <c r="O31" s="1">
        <v>274</v>
      </c>
      <c r="P31" s="53">
        <f>O31/O34</f>
        <v>0.14353064431639601</v>
      </c>
      <c r="Q31" s="1">
        <v>11</v>
      </c>
      <c r="R31" s="53">
        <f>Q31/Q34</f>
        <v>0.35483870967741937</v>
      </c>
      <c r="S31" s="4">
        <f t="shared" si="5"/>
        <v>532</v>
      </c>
      <c r="T31" s="54">
        <f>S31/S34</f>
        <v>0.10810810810810811</v>
      </c>
    </row>
    <row r="32" spans="1:20" x14ac:dyDescent="0.25">
      <c r="A32" s="10" t="s">
        <v>20</v>
      </c>
      <c r="B32" s="4">
        <f>(CBM!B32+EHS!B32+LAS!B32+PAA!B32+VCAA!B32)</f>
        <v>59</v>
      </c>
      <c r="C32" s="13">
        <f t="shared" si="2"/>
        <v>2.3210070810385522E-2</v>
      </c>
      <c r="D32" s="4">
        <f>(CBM!D32+EHS!D32+LAS!D32+PAA!D32+VCAA!D32)</f>
        <v>98</v>
      </c>
      <c r="E32" s="15">
        <f>D32/D34</f>
        <v>6.0456508328192472E-2</v>
      </c>
      <c r="F32" s="4">
        <f>(CBM!F32+EHS!F32+LAS!F32+PAA!F32+VCAA!F32)</f>
        <v>13</v>
      </c>
      <c r="G32" s="15">
        <f>F32/F34</f>
        <v>0.33333333333333331</v>
      </c>
      <c r="H32" s="4">
        <f t="shared" si="3"/>
        <v>170</v>
      </c>
      <c r="I32" s="16">
        <f>H32/H34</f>
        <v>4.0456925273679202E-2</v>
      </c>
      <c r="L32" s="10" t="s">
        <v>20</v>
      </c>
      <c r="M32" s="1">
        <v>104</v>
      </c>
      <c r="N32" s="51">
        <f t="shared" si="4"/>
        <v>3.488762160348876E-2</v>
      </c>
      <c r="O32" s="1">
        <v>145</v>
      </c>
      <c r="P32" s="53">
        <f>O32/O34</f>
        <v>7.595599790466212E-2</v>
      </c>
      <c r="Q32" s="1">
        <v>5</v>
      </c>
      <c r="R32" s="53">
        <f>Q32/Q34</f>
        <v>0.16129032258064516</v>
      </c>
      <c r="S32" s="4">
        <f t="shared" si="5"/>
        <v>254</v>
      </c>
      <c r="T32" s="54">
        <f>S32/S34</f>
        <v>5.1615525299735829E-2</v>
      </c>
    </row>
    <row r="33" spans="1:20" x14ac:dyDescent="0.25">
      <c r="A33" s="10" t="s">
        <v>21</v>
      </c>
      <c r="B33" s="4">
        <f>(CBM!B33+EHS!B33+LAS!B33+PAA!B33+VCAA!B33)</f>
        <v>4</v>
      </c>
      <c r="C33" s="13">
        <f t="shared" si="2"/>
        <v>1.5735641227380016E-3</v>
      </c>
      <c r="D33" s="4">
        <f>(CBM!D33+EHS!D33+LAS!D33+PAA!D33+VCAA!D33)</f>
        <v>14</v>
      </c>
      <c r="E33" s="15">
        <f>D33/D34</f>
        <v>8.6366440468846391E-3</v>
      </c>
      <c r="F33" s="4">
        <f>(CBM!F33+EHS!F33+LAS!F33+PAA!F33+VCAA!F33)</f>
        <v>3</v>
      </c>
      <c r="G33" s="15">
        <f>F33/F34</f>
        <v>7.6923076923076927E-2</v>
      </c>
      <c r="H33" s="4">
        <f t="shared" si="3"/>
        <v>21</v>
      </c>
      <c r="I33" s="16">
        <f>H33/H34</f>
        <v>4.9976201808662538E-3</v>
      </c>
      <c r="L33" s="10" t="s">
        <v>21</v>
      </c>
      <c r="M33" s="1">
        <v>4</v>
      </c>
      <c r="N33" s="51">
        <f t="shared" si="4"/>
        <v>1.3418316001341832E-3</v>
      </c>
      <c r="O33" s="1">
        <v>9</v>
      </c>
      <c r="P33" s="53">
        <f>O33/O34</f>
        <v>4.7145102147721323E-3</v>
      </c>
      <c r="Q33" s="1">
        <v>0</v>
      </c>
      <c r="R33" s="53">
        <f>Q33/Q34</f>
        <v>0</v>
      </c>
      <c r="S33" s="4">
        <f t="shared" si="5"/>
        <v>13</v>
      </c>
      <c r="T33" s="54">
        <f>S33/S34</f>
        <v>2.641739483844747E-3</v>
      </c>
    </row>
    <row r="34" spans="1:20" x14ac:dyDescent="0.25">
      <c r="A34" s="11" t="s">
        <v>7</v>
      </c>
      <c r="B34" s="7">
        <f t="shared" ref="B34:G34" si="6">SUM(B24:B33)</f>
        <v>2542</v>
      </c>
      <c r="C34" s="17">
        <f t="shared" si="6"/>
        <v>1</v>
      </c>
      <c r="D34" s="7">
        <f t="shared" si="6"/>
        <v>1621</v>
      </c>
      <c r="E34" s="17">
        <f t="shared" si="6"/>
        <v>1</v>
      </c>
      <c r="F34" s="7">
        <f t="shared" si="6"/>
        <v>39</v>
      </c>
      <c r="G34" s="17">
        <f t="shared" si="6"/>
        <v>1</v>
      </c>
      <c r="H34" s="4">
        <f t="shared" si="3"/>
        <v>4202</v>
      </c>
      <c r="I34" s="18">
        <f>SUM(I24:I33)</f>
        <v>1</v>
      </c>
      <c r="J34" s="3"/>
      <c r="L34" s="11" t="s">
        <v>7</v>
      </c>
      <c r="M34" s="7">
        <f t="shared" ref="M34:R34" si="7">SUM(M24:M33)</f>
        <v>2981</v>
      </c>
      <c r="N34" s="51">
        <f t="shared" si="4"/>
        <v>1</v>
      </c>
      <c r="O34" s="7">
        <f t="shared" si="7"/>
        <v>1909</v>
      </c>
      <c r="P34" s="57">
        <f t="shared" si="7"/>
        <v>1.0000000000000002</v>
      </c>
      <c r="Q34" s="7">
        <f t="shared" si="7"/>
        <v>31</v>
      </c>
      <c r="R34" s="55">
        <f t="shared" si="7"/>
        <v>1</v>
      </c>
      <c r="S34" s="4">
        <f t="shared" si="5"/>
        <v>4921</v>
      </c>
      <c r="T34" s="56">
        <f>SUM(T24:T33)</f>
        <v>0.99999999999999989</v>
      </c>
    </row>
    <row r="35" spans="1:20" x14ac:dyDescent="0.25">
      <c r="A35" s="28" t="s">
        <v>22</v>
      </c>
      <c r="B35" s="29"/>
      <c r="C35" s="29"/>
      <c r="D35" s="29"/>
      <c r="E35" s="29"/>
      <c r="F35" s="30"/>
      <c r="G35" s="29"/>
      <c r="H35" s="29"/>
      <c r="I35" s="31"/>
      <c r="L35" s="28" t="s">
        <v>22</v>
      </c>
      <c r="M35" s="29"/>
      <c r="N35" s="29"/>
      <c r="O35" s="29"/>
      <c r="P35" s="29"/>
      <c r="Q35" s="30"/>
      <c r="R35" s="29"/>
      <c r="S35" s="29"/>
      <c r="T35" s="31"/>
    </row>
    <row r="36" spans="1:20" x14ac:dyDescent="0.25">
      <c r="A36" s="9" t="s">
        <v>23</v>
      </c>
      <c r="B36" s="103">
        <v>26.21</v>
      </c>
      <c r="C36" s="104"/>
      <c r="D36" s="103">
        <v>32.78</v>
      </c>
      <c r="E36" s="104"/>
      <c r="F36" s="103">
        <v>46.8</v>
      </c>
      <c r="G36" s="104"/>
      <c r="H36" s="103">
        <v>28.94</v>
      </c>
      <c r="I36" s="105"/>
      <c r="L36" s="9" t="s">
        <v>23</v>
      </c>
      <c r="M36" s="103">
        <v>27.59</v>
      </c>
      <c r="N36" s="104"/>
      <c r="O36" s="103">
        <v>33.31</v>
      </c>
      <c r="P36" s="104"/>
      <c r="Q36" s="103">
        <v>39.74</v>
      </c>
      <c r="R36" s="104"/>
      <c r="S36" s="103">
        <v>29.88</v>
      </c>
      <c r="T36" s="105"/>
    </row>
    <row r="37" spans="1:20" x14ac:dyDescent="0.25">
      <c r="A37" s="12" t="s">
        <v>24</v>
      </c>
      <c r="B37" s="106">
        <v>8.36</v>
      </c>
      <c r="C37" s="107"/>
      <c r="D37" s="106">
        <v>9.65</v>
      </c>
      <c r="E37" s="107"/>
      <c r="F37" s="106">
        <v>10.55</v>
      </c>
      <c r="G37" s="107"/>
      <c r="H37" s="106">
        <v>9.61</v>
      </c>
      <c r="I37" s="108"/>
      <c r="L37" s="12" t="s">
        <v>24</v>
      </c>
      <c r="M37" s="106">
        <v>9.1300000000000008</v>
      </c>
      <c r="N37" s="107"/>
      <c r="O37" s="106">
        <v>9.81</v>
      </c>
      <c r="P37" s="107"/>
      <c r="Q37" s="106">
        <v>8.09</v>
      </c>
      <c r="R37" s="107"/>
      <c r="S37" s="106">
        <v>9.83</v>
      </c>
      <c r="T37" s="108"/>
    </row>
    <row r="38" spans="1:20" x14ac:dyDescent="0.25">
      <c r="A38" s="28" t="s">
        <v>46</v>
      </c>
      <c r="B38" s="29"/>
      <c r="C38" s="29"/>
      <c r="D38" s="29"/>
      <c r="E38" s="29"/>
      <c r="F38" s="30"/>
      <c r="G38" s="29"/>
      <c r="H38" s="29"/>
      <c r="I38" s="31"/>
      <c r="L38" s="28" t="s">
        <v>46</v>
      </c>
      <c r="M38" s="29"/>
      <c r="N38" s="29"/>
      <c r="O38" s="29"/>
      <c r="P38" s="29"/>
      <c r="Q38" s="30"/>
      <c r="R38" s="29"/>
      <c r="S38" s="29"/>
      <c r="T38" s="31"/>
    </row>
    <row r="39" spans="1:20" x14ac:dyDescent="0.25">
      <c r="A39" s="10" t="s">
        <v>32</v>
      </c>
      <c r="B39" s="4">
        <f>(CBM!B39+EHS!B39+LAS!B39+PAA!B39+VCAA!B39)</f>
        <v>2143</v>
      </c>
      <c r="C39" s="15">
        <f>B39/B42</f>
        <v>0.84303697875688433</v>
      </c>
      <c r="D39" s="4">
        <f>(CBM!D39+EHS!D39+LAS!D39+PAA!D39+VCAA!D39)</f>
        <v>959</v>
      </c>
      <c r="E39" s="15">
        <f>D39/D42</f>
        <v>0.59161011721159773</v>
      </c>
      <c r="F39" s="4">
        <f>(CBM!F39+EHS!F39+LAS!F39+PAA!F39+VCAA!F39)</f>
        <v>32</v>
      </c>
      <c r="G39" s="15">
        <f>F39/F42</f>
        <v>0.82051282051282048</v>
      </c>
      <c r="H39" s="6">
        <f>B39+D39+F39</f>
        <v>3134</v>
      </c>
      <c r="I39" s="16">
        <f>H39/H42</f>
        <v>0.74583531651594481</v>
      </c>
      <c r="L39" s="10" t="s">
        <v>32</v>
      </c>
      <c r="M39" s="6">
        <v>2634</v>
      </c>
      <c r="N39" s="53">
        <f>M39/M42</f>
        <v>0.88359610868835958</v>
      </c>
      <c r="O39" s="6">
        <v>1396</v>
      </c>
      <c r="P39" s="53">
        <f>O39/O42</f>
        <v>0.73127291775798853</v>
      </c>
      <c r="Q39" s="1">
        <v>28</v>
      </c>
      <c r="R39" s="53">
        <f>Q39/Q42</f>
        <v>0.90322580645161288</v>
      </c>
      <c r="S39" s="6">
        <f>M39+O39+Q39</f>
        <v>4058</v>
      </c>
      <c r="T39" s="54">
        <f>S39/S42</f>
        <v>0.82462914041861413</v>
      </c>
    </row>
    <row r="40" spans="1:20" x14ac:dyDescent="0.25">
      <c r="A40" s="10" t="s">
        <v>33</v>
      </c>
      <c r="B40" s="4">
        <f>(CBM!B40+EHS!B40+LAS!B40+PAA!B40+VCAA!B40)</f>
        <v>94</v>
      </c>
      <c r="C40" s="15">
        <f>B40/B42</f>
        <v>3.6978756884343038E-2</v>
      </c>
      <c r="D40" s="4">
        <f>(CBM!D40+EHS!D40+LAS!D40+PAA!D40+VCAA!D40)</f>
        <v>331</v>
      </c>
      <c r="E40" s="15">
        <f>D40/D42</f>
        <v>0.20419494139420111</v>
      </c>
      <c r="F40" s="4">
        <f>(CBM!F40+EHS!F40+LAS!F40+PAA!F40+VCAA!F40)</f>
        <v>2</v>
      </c>
      <c r="G40" s="15">
        <f>F40/F42</f>
        <v>5.128205128205128E-2</v>
      </c>
      <c r="H40" s="6">
        <f>B40+D40+F40</f>
        <v>427</v>
      </c>
      <c r="I40" s="16">
        <f>H40/H42</f>
        <v>0.10161827701094717</v>
      </c>
      <c r="L40" s="10" t="s">
        <v>33</v>
      </c>
      <c r="M40" s="6">
        <v>41</v>
      </c>
      <c r="N40" s="53">
        <f>M40/M42</f>
        <v>1.3753773901375378E-2</v>
      </c>
      <c r="O40" s="6">
        <v>182</v>
      </c>
      <c r="P40" s="53">
        <f>O40/O42</f>
        <v>9.5337873232058667E-2</v>
      </c>
      <c r="Q40" s="1">
        <v>3</v>
      </c>
      <c r="R40" s="53">
        <f>Q40/Q42</f>
        <v>9.6774193548387094E-2</v>
      </c>
      <c r="S40" s="6">
        <f>M40+O40+Q40</f>
        <v>226</v>
      </c>
      <c r="T40" s="54">
        <f>S40/S42</f>
        <v>4.5925624872993294E-2</v>
      </c>
    </row>
    <row r="41" spans="1:20" x14ac:dyDescent="0.25">
      <c r="A41" s="10" t="s">
        <v>34</v>
      </c>
      <c r="B41" s="4">
        <f>(CBM!B41+EHS!B41+LAS!B41+PAA!B41+VCAA!B41)</f>
        <v>305</v>
      </c>
      <c r="C41" s="15">
        <f>B41/B42</f>
        <v>0.11998426435877262</v>
      </c>
      <c r="D41" s="4">
        <f>(CBM!D41+EHS!D41+LAS!D41+PAA!D41+VCAA!D41)</f>
        <v>331</v>
      </c>
      <c r="E41" s="15">
        <f>D41/D42</f>
        <v>0.20419494139420111</v>
      </c>
      <c r="F41" s="4">
        <f>(CBM!F41+EHS!F41+LAS!F41+PAA!F41+VCAA!F41)</f>
        <v>5</v>
      </c>
      <c r="G41" s="15">
        <f>F41/F42</f>
        <v>0.12820512820512819</v>
      </c>
      <c r="H41" s="6">
        <f>B41+D41+F41</f>
        <v>641</v>
      </c>
      <c r="I41" s="16">
        <f>H41/H42</f>
        <v>0.15254640647310805</v>
      </c>
      <c r="L41" s="10" t="s">
        <v>34</v>
      </c>
      <c r="M41" s="1">
        <v>306</v>
      </c>
      <c r="N41" s="53">
        <f>M41/M42</f>
        <v>0.10265011741026502</v>
      </c>
      <c r="O41" s="1">
        <v>331</v>
      </c>
      <c r="P41" s="53">
        <f>O41/O42</f>
        <v>0.17338920900995286</v>
      </c>
      <c r="Q41" s="1">
        <v>0</v>
      </c>
      <c r="R41" s="53">
        <f>Q41/Q42</f>
        <v>0</v>
      </c>
      <c r="S41" s="6">
        <f>M41+O41+Q41</f>
        <v>637</v>
      </c>
      <c r="T41" s="54">
        <f>S41/S42</f>
        <v>0.12944523470839261</v>
      </c>
    </row>
    <row r="42" spans="1:20" x14ac:dyDescent="0.25">
      <c r="A42" s="11" t="s">
        <v>7</v>
      </c>
      <c r="B42" s="7">
        <f t="shared" ref="B42:I42" si="8">SUM(B39:B41)</f>
        <v>2542</v>
      </c>
      <c r="C42" s="17">
        <f t="shared" si="8"/>
        <v>1</v>
      </c>
      <c r="D42" s="7">
        <f t="shared" si="8"/>
        <v>1621</v>
      </c>
      <c r="E42" s="17">
        <f t="shared" si="8"/>
        <v>1</v>
      </c>
      <c r="F42" s="8">
        <f t="shared" si="8"/>
        <v>39</v>
      </c>
      <c r="G42" s="17">
        <f t="shared" si="8"/>
        <v>1</v>
      </c>
      <c r="H42" s="7">
        <f t="shared" si="8"/>
        <v>4202</v>
      </c>
      <c r="I42" s="18">
        <f t="shared" si="8"/>
        <v>1</v>
      </c>
      <c r="L42" s="11" t="s">
        <v>7</v>
      </c>
      <c r="M42" s="7">
        <f t="shared" ref="M42:T42" si="9">SUM(M39:M41)</f>
        <v>2981</v>
      </c>
      <c r="N42" s="55">
        <f t="shared" si="9"/>
        <v>0.99999999999999989</v>
      </c>
      <c r="O42" s="7">
        <f t="shared" si="9"/>
        <v>1909</v>
      </c>
      <c r="P42" s="55">
        <f t="shared" si="9"/>
        <v>1</v>
      </c>
      <c r="Q42" s="8">
        <f t="shared" si="9"/>
        <v>31</v>
      </c>
      <c r="R42" s="55">
        <f t="shared" si="9"/>
        <v>1</v>
      </c>
      <c r="S42" s="7">
        <f t="shared" si="9"/>
        <v>4921</v>
      </c>
      <c r="T42" s="56">
        <f t="shared" si="9"/>
        <v>1</v>
      </c>
    </row>
    <row r="43" spans="1:20" x14ac:dyDescent="0.25">
      <c r="A43" s="28" t="s">
        <v>47</v>
      </c>
      <c r="B43" s="29"/>
      <c r="C43" s="29"/>
      <c r="D43" s="29"/>
      <c r="E43" s="29"/>
      <c r="F43" s="30"/>
      <c r="G43" s="29"/>
      <c r="H43" s="29"/>
      <c r="I43" s="31"/>
      <c r="L43" s="28" t="s">
        <v>47</v>
      </c>
      <c r="M43" s="29"/>
      <c r="N43" s="29"/>
      <c r="O43" s="29"/>
      <c r="P43" s="29"/>
      <c r="Q43" s="30"/>
      <c r="R43" s="29"/>
      <c r="S43" s="29"/>
      <c r="T43" s="31"/>
    </row>
    <row r="44" spans="1:20" x14ac:dyDescent="0.25">
      <c r="A44" s="9" t="s">
        <v>25</v>
      </c>
      <c r="B44" s="4">
        <f>(CBM!B44+EHS!B44+LAS!B44+PAA!B44+VCAA!B44)</f>
        <v>1615</v>
      </c>
      <c r="C44" s="19">
        <f>B44/B46</f>
        <v>0.63532651455546818</v>
      </c>
      <c r="D44" s="4">
        <f>(CBM!D44+EHS!D44+LAS!D44+PAA!D44+VCAA!D44)</f>
        <v>508</v>
      </c>
      <c r="E44" s="19">
        <f>D44/D46</f>
        <v>0.31338679827267119</v>
      </c>
      <c r="F44" s="4">
        <f>(CBM!F44+EHS!F44+LAS!F44+PAA!F44+VCAA!F44)</f>
        <v>1</v>
      </c>
      <c r="G44" s="19">
        <f>F44/F46</f>
        <v>2.564102564102564E-2</v>
      </c>
      <c r="H44" s="4">
        <f>B44+D44+F44</f>
        <v>2124</v>
      </c>
      <c r="I44" s="14">
        <f>H44/H46</f>
        <v>0.50547358400761544</v>
      </c>
      <c r="L44" s="9" t="s">
        <v>25</v>
      </c>
      <c r="M44" s="4">
        <v>1893</v>
      </c>
      <c r="N44" s="58">
        <f>M44/M46</f>
        <v>0.63502180476350223</v>
      </c>
      <c r="O44" s="5">
        <v>440</v>
      </c>
      <c r="P44" s="58">
        <f>O44/O46</f>
        <v>0.23048716605552647</v>
      </c>
      <c r="Q44" s="5">
        <v>2</v>
      </c>
      <c r="R44" s="58">
        <f>Q44/Q46</f>
        <v>6.4516129032258063E-2</v>
      </c>
      <c r="S44" s="4">
        <f>M44+O44+Q44</f>
        <v>2335</v>
      </c>
      <c r="T44" s="52">
        <f>S44/S46</f>
        <v>0.47449705344442189</v>
      </c>
    </row>
    <row r="45" spans="1:20" x14ac:dyDescent="0.25">
      <c r="A45" s="10" t="s">
        <v>26</v>
      </c>
      <c r="B45" s="4">
        <f>(CBM!B45+EHS!B45+LAS!B45+PAA!B45+VCAA!B45)</f>
        <v>927</v>
      </c>
      <c r="C45" s="15">
        <f>B45/B46</f>
        <v>0.36467348544453188</v>
      </c>
      <c r="D45" s="4">
        <f>(CBM!D45+EHS!D45+LAS!D45+PAA!D45+VCAA!D45)</f>
        <v>1113</v>
      </c>
      <c r="E45" s="15">
        <f>D45/D46</f>
        <v>0.68661320172732876</v>
      </c>
      <c r="F45" s="4">
        <f>(CBM!F45+EHS!F45+LAS!F45+PAA!F45+VCAA!F45)</f>
        <v>38</v>
      </c>
      <c r="G45" s="15">
        <f>F45/F46</f>
        <v>0.97435897435897434</v>
      </c>
      <c r="H45" s="4">
        <f>B45+D45+F45</f>
        <v>2078</v>
      </c>
      <c r="I45" s="16">
        <f>H45/H46</f>
        <v>0.49452641599238456</v>
      </c>
      <c r="L45" s="10" t="s">
        <v>26</v>
      </c>
      <c r="M45" s="6">
        <v>1088</v>
      </c>
      <c r="N45" s="53">
        <f>M45/M46</f>
        <v>0.36497819523649783</v>
      </c>
      <c r="O45" s="6">
        <v>1469</v>
      </c>
      <c r="P45" s="53">
        <f>O45/O46</f>
        <v>0.76951283394447356</v>
      </c>
      <c r="Q45" s="1">
        <v>29</v>
      </c>
      <c r="R45" s="53">
        <f>Q45/Q46</f>
        <v>0.93548387096774188</v>
      </c>
      <c r="S45" s="4">
        <f>M45+O45+Q45</f>
        <v>2586</v>
      </c>
      <c r="T45" s="54">
        <f>S45/S46</f>
        <v>0.52550294655557817</v>
      </c>
    </row>
    <row r="46" spans="1:20" x14ac:dyDescent="0.25">
      <c r="A46" s="11" t="s">
        <v>7</v>
      </c>
      <c r="B46" s="7">
        <f t="shared" ref="B46:G46" si="10">SUM(B44:B45)</f>
        <v>2542</v>
      </c>
      <c r="C46" s="20">
        <f t="shared" si="10"/>
        <v>1</v>
      </c>
      <c r="D46" s="7">
        <f t="shared" si="10"/>
        <v>1621</v>
      </c>
      <c r="E46" s="20">
        <f t="shared" si="10"/>
        <v>1</v>
      </c>
      <c r="F46" s="7">
        <f t="shared" si="10"/>
        <v>39</v>
      </c>
      <c r="G46" s="20">
        <f t="shared" si="10"/>
        <v>1</v>
      </c>
      <c r="H46" s="4">
        <f>B46+D46+F46</f>
        <v>4202</v>
      </c>
      <c r="I46" s="38">
        <f>SUM(I44:I45)</f>
        <v>1</v>
      </c>
      <c r="L46" s="11" t="s">
        <v>7</v>
      </c>
      <c r="M46" s="7">
        <f t="shared" ref="M46:R46" si="11">SUM(M44:M45)</f>
        <v>2981</v>
      </c>
      <c r="N46" s="59">
        <f t="shared" si="11"/>
        <v>1</v>
      </c>
      <c r="O46" s="7">
        <f t="shared" si="11"/>
        <v>1909</v>
      </c>
      <c r="P46" s="59">
        <f t="shared" si="11"/>
        <v>1</v>
      </c>
      <c r="Q46" s="7">
        <f t="shared" si="11"/>
        <v>31</v>
      </c>
      <c r="R46" s="59">
        <f t="shared" si="11"/>
        <v>1</v>
      </c>
      <c r="S46" s="4">
        <f>M46+O46+Q46</f>
        <v>4921</v>
      </c>
      <c r="T46" s="60">
        <f>SUM(T44:T45)</f>
        <v>1</v>
      </c>
    </row>
    <row r="47" spans="1:20" ht="12.75" customHeight="1" x14ac:dyDescent="0.25">
      <c r="A47" s="28" t="s">
        <v>45</v>
      </c>
      <c r="B47" s="29"/>
      <c r="C47" s="29"/>
      <c r="D47" s="29"/>
      <c r="E47" s="29"/>
      <c r="F47" s="30"/>
      <c r="G47" s="29"/>
      <c r="H47" s="29"/>
      <c r="I47" s="31"/>
      <c r="L47" s="28" t="s">
        <v>45</v>
      </c>
      <c r="M47" s="29"/>
      <c r="N47" s="29"/>
      <c r="O47" s="29"/>
      <c r="P47" s="29"/>
      <c r="Q47" s="30"/>
      <c r="R47" s="29"/>
      <c r="S47" s="29"/>
      <c r="T47" s="31"/>
    </row>
    <row r="48" spans="1:20" ht="12.75" customHeight="1" x14ac:dyDescent="0.25">
      <c r="A48" s="9" t="s">
        <v>36</v>
      </c>
      <c r="B48" s="4">
        <f>(CBM!B48+EHS!B48+LAS!B48+PAA!B48+VCAA!B48)</f>
        <v>712</v>
      </c>
      <c r="C48" s="19">
        <f>B48/B50</f>
        <v>0.28009441384736428</v>
      </c>
      <c r="D48" s="4">
        <f>(CBM!D48+EHS!D48+LAS!D48+PAA!D48+VCAA!D48)</f>
        <v>782</v>
      </c>
      <c r="E48" s="19">
        <f>D48/D50</f>
        <v>0.48241826033312768</v>
      </c>
      <c r="F48" s="4">
        <f>(CBM!F48+EHS!F48+LAS!F48+PAA!F48+VCAA!F48)</f>
        <v>0</v>
      </c>
      <c r="G48" s="19">
        <f>F48/F50</f>
        <v>0</v>
      </c>
      <c r="H48" s="4">
        <f>B48+D48+F48</f>
        <v>1494</v>
      </c>
      <c r="I48" s="14">
        <f>H48/H50</f>
        <v>0.35554497858162781</v>
      </c>
      <c r="L48" s="9" t="s">
        <v>36</v>
      </c>
      <c r="M48" s="4">
        <v>691</v>
      </c>
      <c r="N48" s="58">
        <f>M48/M50</f>
        <v>0.23180140892318013</v>
      </c>
      <c r="O48" s="5">
        <v>733</v>
      </c>
      <c r="P48" s="58">
        <f>O48/O50</f>
        <v>0.38397066526977475</v>
      </c>
      <c r="Q48" s="5">
        <v>0</v>
      </c>
      <c r="R48" s="58">
        <f>Q48/Q50</f>
        <v>0</v>
      </c>
      <c r="S48" s="4">
        <f>M48+O48+Q48</f>
        <v>1424</v>
      </c>
      <c r="T48" s="52">
        <f>S48/S50</f>
        <v>0.28937207884576305</v>
      </c>
    </row>
    <row r="49" spans="1:20" ht="12.75" customHeight="1" x14ac:dyDescent="0.25">
      <c r="A49" s="10" t="s">
        <v>37</v>
      </c>
      <c r="B49" s="4">
        <f>(CBM!B49+EHS!B49+LAS!B49+PAA!B49+VCAA!B49)</f>
        <v>1830</v>
      </c>
      <c r="C49" s="15">
        <f>B49/B50</f>
        <v>0.71990558615263567</v>
      </c>
      <c r="D49" s="4">
        <f>(CBM!D49+EHS!D49+LAS!D49+PAA!D49+VCAA!D49)</f>
        <v>839</v>
      </c>
      <c r="E49" s="15">
        <f>D49/D50</f>
        <v>0.51758173966687226</v>
      </c>
      <c r="F49" s="4">
        <f>(CBM!F49+EHS!F49+LAS!F49+PAA!F49+VCAA!F49)</f>
        <v>39</v>
      </c>
      <c r="G49" s="15">
        <f>F49/F50</f>
        <v>1</v>
      </c>
      <c r="H49" s="4">
        <f>B49+D49+F49</f>
        <v>2708</v>
      </c>
      <c r="I49" s="16">
        <f>H49/H50</f>
        <v>0.64445502141837219</v>
      </c>
      <c r="L49" s="10" t="s">
        <v>37</v>
      </c>
      <c r="M49" s="6">
        <v>2290</v>
      </c>
      <c r="N49" s="53">
        <f>M49/M50</f>
        <v>0.76819859107681987</v>
      </c>
      <c r="O49" s="6">
        <v>1176</v>
      </c>
      <c r="P49" s="53">
        <f>O49/O50</f>
        <v>0.61602933473022525</v>
      </c>
      <c r="Q49" s="1">
        <v>31</v>
      </c>
      <c r="R49" s="53">
        <f>Q49/Q50</f>
        <v>1</v>
      </c>
      <c r="S49" s="4">
        <f>M49+O49+Q49</f>
        <v>3497</v>
      </c>
      <c r="T49" s="54">
        <f>S49/S50</f>
        <v>0.7106279211542369</v>
      </c>
    </row>
    <row r="50" spans="1:20" x14ac:dyDescent="0.25">
      <c r="A50" s="11" t="s">
        <v>7</v>
      </c>
      <c r="B50" s="7">
        <f t="shared" ref="B50:G50" si="12">SUM(B48:B49)</f>
        <v>2542</v>
      </c>
      <c r="C50" s="20">
        <f t="shared" si="12"/>
        <v>1</v>
      </c>
      <c r="D50" s="7">
        <f t="shared" si="12"/>
        <v>1621</v>
      </c>
      <c r="E50" s="20">
        <f t="shared" si="12"/>
        <v>1</v>
      </c>
      <c r="F50" s="7">
        <f t="shared" si="12"/>
        <v>39</v>
      </c>
      <c r="G50" s="20">
        <f t="shared" si="12"/>
        <v>1</v>
      </c>
      <c r="H50" s="4">
        <f>B50+D50+F50</f>
        <v>4202</v>
      </c>
      <c r="I50" s="18">
        <f>SUM(I48:I49)</f>
        <v>1</v>
      </c>
      <c r="L50" s="11" t="s">
        <v>7</v>
      </c>
      <c r="M50" s="7">
        <f t="shared" ref="M50:R50" si="13">SUM(M48:M49)</f>
        <v>2981</v>
      </c>
      <c r="N50" s="59">
        <f t="shared" si="13"/>
        <v>1</v>
      </c>
      <c r="O50" s="7">
        <f t="shared" si="13"/>
        <v>1909</v>
      </c>
      <c r="P50" s="59">
        <f t="shared" si="13"/>
        <v>1</v>
      </c>
      <c r="Q50" s="7">
        <f t="shared" si="13"/>
        <v>31</v>
      </c>
      <c r="R50" s="59">
        <f t="shared" si="13"/>
        <v>1</v>
      </c>
      <c r="S50" s="4">
        <f>M50+O50+Q50</f>
        <v>4921</v>
      </c>
      <c r="T50" s="56">
        <f>SUM(T48:T49)</f>
        <v>1</v>
      </c>
    </row>
    <row r="51" spans="1:20" x14ac:dyDescent="0.25">
      <c r="A51" s="32" t="s">
        <v>28</v>
      </c>
      <c r="B51" s="33"/>
      <c r="C51" s="33"/>
      <c r="D51" s="33"/>
      <c r="E51" s="33"/>
      <c r="F51" s="34"/>
      <c r="G51" s="33"/>
      <c r="H51" s="33"/>
      <c r="I51" s="37"/>
      <c r="L51" s="28" t="s">
        <v>28</v>
      </c>
      <c r="M51" s="33"/>
      <c r="N51" s="33"/>
      <c r="O51" s="33"/>
      <c r="P51" s="33"/>
      <c r="Q51" s="34"/>
      <c r="R51" s="33"/>
      <c r="S51" s="33"/>
      <c r="T51" s="37"/>
    </row>
    <row r="52" spans="1:20" x14ac:dyDescent="0.25">
      <c r="A52" s="46" t="s">
        <v>27</v>
      </c>
      <c r="B52" s="109">
        <v>1954.7</v>
      </c>
      <c r="C52" s="110"/>
      <c r="D52" s="111">
        <v>965</v>
      </c>
      <c r="E52" s="110"/>
      <c r="F52" s="111">
        <v>9.8000000000000007</v>
      </c>
      <c r="G52" s="110"/>
      <c r="H52" s="111">
        <v>2929.5</v>
      </c>
      <c r="I52" s="112"/>
      <c r="K52" s="77"/>
      <c r="L52" s="61" t="s">
        <v>27</v>
      </c>
      <c r="M52" s="100">
        <v>2281.3000000000002</v>
      </c>
      <c r="N52" s="101"/>
      <c r="O52" s="100">
        <v>1093.5</v>
      </c>
      <c r="P52" s="101"/>
      <c r="Q52" s="100">
        <v>13.6</v>
      </c>
      <c r="R52" s="101"/>
      <c r="S52" s="100">
        <v>3388.4</v>
      </c>
      <c r="T52" s="102"/>
    </row>
    <row r="53" spans="1:20" x14ac:dyDescent="0.25">
      <c r="A53" s="28" t="s">
        <v>48</v>
      </c>
      <c r="B53" s="29"/>
      <c r="C53" s="29"/>
      <c r="D53" s="29"/>
      <c r="E53" s="29"/>
      <c r="F53" s="30"/>
      <c r="G53" s="29"/>
      <c r="H53" s="29"/>
      <c r="I53" s="31"/>
      <c r="L53" s="28" t="s">
        <v>48</v>
      </c>
      <c r="M53" s="29"/>
      <c r="N53" s="29"/>
      <c r="O53" s="29"/>
      <c r="P53" s="29"/>
      <c r="Q53" s="30"/>
      <c r="R53" s="29"/>
      <c r="S53" s="29"/>
      <c r="T53" s="31"/>
    </row>
    <row r="54" spans="1:20" x14ac:dyDescent="0.25">
      <c r="A54" s="40" t="s">
        <v>49</v>
      </c>
      <c r="B54" s="4">
        <f>(CBM!B54+EHS!B54+LAS!B54+PAA!B54+VCAA!B54)</f>
        <v>2441</v>
      </c>
      <c r="C54" s="19">
        <f>B54/B56</f>
        <v>0.96026750590086551</v>
      </c>
      <c r="D54" s="4">
        <f>(CBM!D54+EHS!D54+LAS!D54+PAA!D54+VCAA!D54)</f>
        <v>1496</v>
      </c>
      <c r="E54" s="19">
        <f>D54/D56</f>
        <v>0.92288710672424434</v>
      </c>
      <c r="F54" s="4">
        <f>(CBM!F54+EHS!F54+LAS!F54+PAA!F54+VCAA!F54)</f>
        <v>39</v>
      </c>
      <c r="G54" s="19">
        <f>F54/F56</f>
        <v>1</v>
      </c>
      <c r="H54" s="4">
        <f>B54+D54+F54</f>
        <v>3976</v>
      </c>
      <c r="I54" s="14">
        <f>H54/H56</f>
        <v>0.9462160875773441</v>
      </c>
      <c r="L54" s="40" t="s">
        <v>49</v>
      </c>
      <c r="M54" s="4">
        <v>2886</v>
      </c>
      <c r="N54" s="58">
        <f>M54/M56</f>
        <v>0.9681314994968131</v>
      </c>
      <c r="O54" s="4">
        <v>1743</v>
      </c>
      <c r="P54" s="58">
        <f>O54/O56</f>
        <v>0.91304347826086951</v>
      </c>
      <c r="Q54" s="5">
        <v>31</v>
      </c>
      <c r="R54" s="58">
        <f>Q54/Q56</f>
        <v>1</v>
      </c>
      <c r="S54" s="4">
        <f>M54+O54+Q54</f>
        <v>4660</v>
      </c>
      <c r="T54" s="52">
        <f>S54/S56</f>
        <v>0.94696199959357852</v>
      </c>
    </row>
    <row r="55" spans="1:20" x14ac:dyDescent="0.25">
      <c r="A55" s="41" t="s">
        <v>50</v>
      </c>
      <c r="B55" s="4">
        <f>(CBM!B55+EHS!B55+LAS!B55+PAA!B55+VCAA!B55)</f>
        <v>101</v>
      </c>
      <c r="C55" s="15">
        <f>B55/B56</f>
        <v>3.9732494099134541E-2</v>
      </c>
      <c r="D55" s="4">
        <f>(CBM!D55+EHS!D55+LAS!D55+PAA!D55+VCAA!D55)</f>
        <v>125</v>
      </c>
      <c r="E55" s="15">
        <f>D55/D56</f>
        <v>7.7112893275755712E-2</v>
      </c>
      <c r="F55" s="4">
        <f>(CBM!F55+EHS!F55+LAS!F55+PAA!F55+VCAA!F55)</f>
        <v>0</v>
      </c>
      <c r="G55" s="15">
        <f>F55/F56</f>
        <v>0</v>
      </c>
      <c r="H55" s="4">
        <f>B55+D55+F55</f>
        <v>226</v>
      </c>
      <c r="I55" s="16">
        <f>H55/H56</f>
        <v>5.3783912422655879E-2</v>
      </c>
      <c r="L55" s="41" t="s">
        <v>50</v>
      </c>
      <c r="M55" s="6">
        <v>95</v>
      </c>
      <c r="N55" s="53">
        <f>M55/M56</f>
        <v>3.1868500503186847E-2</v>
      </c>
      <c r="O55" s="6">
        <v>166</v>
      </c>
      <c r="P55" s="53">
        <f>O55/O56</f>
        <v>8.6956521739130432E-2</v>
      </c>
      <c r="Q55" s="1">
        <v>0</v>
      </c>
      <c r="R55" s="53">
        <f>Q55/Q56</f>
        <v>0</v>
      </c>
      <c r="S55" s="4">
        <f>M55+O55+Q55</f>
        <v>261</v>
      </c>
      <c r="T55" s="54">
        <f>S55/S56</f>
        <v>5.3038000406421461E-2</v>
      </c>
    </row>
    <row r="56" spans="1:20" ht="14.25" customHeight="1" thickBot="1" x14ac:dyDescent="0.3">
      <c r="A56" s="42" t="s">
        <v>7</v>
      </c>
      <c r="B56" s="43">
        <f t="shared" ref="B56:G56" si="14">SUM(B54:B55)</f>
        <v>2542</v>
      </c>
      <c r="C56" s="44">
        <f t="shared" si="14"/>
        <v>1</v>
      </c>
      <c r="D56" s="43">
        <f t="shared" si="14"/>
        <v>1621</v>
      </c>
      <c r="E56" s="44">
        <f t="shared" si="14"/>
        <v>1</v>
      </c>
      <c r="F56" s="43">
        <f t="shared" si="14"/>
        <v>39</v>
      </c>
      <c r="G56" s="44">
        <f t="shared" si="14"/>
        <v>1</v>
      </c>
      <c r="H56" s="43">
        <f>B56+D56+F56</f>
        <v>4202</v>
      </c>
      <c r="I56" s="45">
        <f>SUM(I54:I55)</f>
        <v>1</v>
      </c>
      <c r="L56" s="42" t="s">
        <v>7</v>
      </c>
      <c r="M56" s="43">
        <f t="shared" ref="M56:R56" si="15">SUM(M54:M55)</f>
        <v>2981</v>
      </c>
      <c r="N56" s="62">
        <f t="shared" si="15"/>
        <v>1</v>
      </c>
      <c r="O56" s="43">
        <f t="shared" si="15"/>
        <v>1909</v>
      </c>
      <c r="P56" s="62">
        <f t="shared" si="15"/>
        <v>1</v>
      </c>
      <c r="Q56" s="43">
        <f t="shared" si="15"/>
        <v>31</v>
      </c>
      <c r="R56" s="62">
        <f t="shared" si="15"/>
        <v>1</v>
      </c>
      <c r="S56" s="43">
        <f>M56+O56+Q56</f>
        <v>4921</v>
      </c>
      <c r="T56" s="63">
        <f>SUM(T54:T55)</f>
        <v>1</v>
      </c>
    </row>
    <row r="57" spans="1:20" ht="13.8" thickTop="1" x14ac:dyDescent="0.25">
      <c r="A57" s="113"/>
      <c r="B57" s="114"/>
      <c r="C57" s="74"/>
      <c r="D57" s="114"/>
      <c r="E57" s="74"/>
      <c r="F57" s="114"/>
      <c r="G57" s="74"/>
      <c r="H57" s="114"/>
      <c r="I57" s="115"/>
      <c r="Q57"/>
    </row>
    <row r="58" spans="1:20" ht="15" customHeight="1" x14ac:dyDescent="0.25">
      <c r="A58" s="116" t="s">
        <v>60</v>
      </c>
      <c r="B58" s="116"/>
      <c r="C58" s="116"/>
      <c r="D58" s="116"/>
      <c r="E58" s="116"/>
      <c r="F58" s="117"/>
      <c r="G58" s="116"/>
      <c r="H58" s="116"/>
      <c r="I58" s="116"/>
      <c r="Q58"/>
    </row>
    <row r="59" spans="1:20" ht="37.950000000000003" customHeight="1" x14ac:dyDescent="0.25">
      <c r="A59" s="118" t="s">
        <v>61</v>
      </c>
      <c r="B59" s="118"/>
      <c r="C59" s="118"/>
      <c r="D59" s="118"/>
      <c r="E59" s="118"/>
      <c r="F59" s="118"/>
      <c r="G59" s="118"/>
      <c r="H59" s="118"/>
      <c r="I59" s="118"/>
      <c r="Q59"/>
    </row>
    <row r="60" spans="1:20" ht="28.05" customHeight="1" x14ac:dyDescent="0.25">
      <c r="A60" s="119" t="s">
        <v>62</v>
      </c>
      <c r="B60" s="119"/>
      <c r="C60" s="119"/>
      <c r="D60" s="119"/>
      <c r="E60" s="119"/>
      <c r="F60" s="119"/>
      <c r="G60" s="119"/>
      <c r="H60" s="119"/>
      <c r="I60" s="119"/>
      <c r="Q60"/>
    </row>
    <row r="61" spans="1:20" ht="16.05" customHeight="1" x14ac:dyDescent="0.25">
      <c r="A61" s="120" t="s">
        <v>30</v>
      </c>
      <c r="B61" s="120"/>
      <c r="C61" s="120"/>
      <c r="D61" s="120"/>
      <c r="E61" s="120"/>
      <c r="F61" s="120"/>
      <c r="G61" s="120"/>
      <c r="H61" s="120"/>
      <c r="I61" s="120"/>
      <c r="Q61"/>
    </row>
    <row r="62" spans="1:20" x14ac:dyDescent="0.25">
      <c r="G62" s="97"/>
      <c r="H62" s="91"/>
      <c r="I62" s="91"/>
      <c r="R62" s="97"/>
      <c r="S62" s="91"/>
      <c r="T62" s="91"/>
    </row>
    <row r="63" spans="1:20" x14ac:dyDescent="0.25">
      <c r="G63" s="91"/>
      <c r="H63" s="91"/>
      <c r="I63" s="91"/>
      <c r="R63" s="91"/>
      <c r="S63" s="91"/>
      <c r="T63" s="91"/>
    </row>
  </sheetData>
  <mergeCells count="40">
    <mergeCell ref="A59:I59"/>
    <mergeCell ref="A61:I61"/>
    <mergeCell ref="R62:T62"/>
    <mergeCell ref="R63:T63"/>
    <mergeCell ref="G62:I62"/>
    <mergeCell ref="G63:I63"/>
    <mergeCell ref="A60:I60"/>
    <mergeCell ref="B37:C37"/>
    <mergeCell ref="D37:E37"/>
    <mergeCell ref="F37:G37"/>
    <mergeCell ref="H37:I37"/>
    <mergeCell ref="B52:C52"/>
    <mergeCell ref="D52:E52"/>
    <mergeCell ref="F52:G52"/>
    <mergeCell ref="H52:I52"/>
    <mergeCell ref="B6:C6"/>
    <mergeCell ref="D6:E6"/>
    <mergeCell ref="F6:G6"/>
    <mergeCell ref="H6:I6"/>
    <mergeCell ref="B36:C36"/>
    <mergeCell ref="D36:E36"/>
    <mergeCell ref="F36:G36"/>
    <mergeCell ref="H36:I36"/>
    <mergeCell ref="L2:T2"/>
    <mergeCell ref="L3:T3"/>
    <mergeCell ref="A2:I2"/>
    <mergeCell ref="A3:I3"/>
    <mergeCell ref="A4:I4"/>
    <mergeCell ref="M52:N52"/>
    <mergeCell ref="O52:P52"/>
    <mergeCell ref="Q52:R52"/>
    <mergeCell ref="S52:T52"/>
    <mergeCell ref="M36:N36"/>
    <mergeCell ref="O36:P36"/>
    <mergeCell ref="Q36:R36"/>
    <mergeCell ref="S36:T36"/>
    <mergeCell ref="M37:N37"/>
    <mergeCell ref="O37:P37"/>
    <mergeCell ref="Q37:R37"/>
    <mergeCell ref="S37:T37"/>
  </mergeCells>
  <printOptions horizontalCentered="1"/>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CBM</vt:lpstr>
      <vt:lpstr>EHS</vt:lpstr>
      <vt:lpstr>LAS</vt:lpstr>
      <vt:lpstr>PAA</vt:lpstr>
      <vt:lpstr>VCAA</vt:lpstr>
      <vt:lpstr>Total</vt:lpstr>
      <vt:lpstr>CBM!Print_Area</vt:lpstr>
      <vt:lpstr>EHS!Print_Area</vt:lpstr>
      <vt:lpstr>LAS!Print_Area</vt:lpstr>
      <vt:lpstr>PAA!Print_Area</vt:lpstr>
      <vt:lpstr>Total!Print_Area</vt:lpstr>
      <vt:lpstr>VCAA!Print_Area</vt:lpstr>
    </vt:vector>
  </TitlesOfParts>
  <Company>University of Illinois @ Springfield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LGRAN1</dc:creator>
  <cp:lastModifiedBy>Jones, Robert J</cp:lastModifiedBy>
  <cp:lastPrinted>2020-11-11T18:25:59Z</cp:lastPrinted>
  <dcterms:created xsi:type="dcterms:W3CDTF">2004-11-16T17:58:32Z</dcterms:created>
  <dcterms:modified xsi:type="dcterms:W3CDTF">2020-11-11T18:26:05Z</dcterms:modified>
</cp:coreProperties>
</file>