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2160" windowWidth="15360" windowHeight="8190"/>
  </bookViews>
  <sheets>
    <sheet name="CBM" sheetId="6" r:id="rId1"/>
    <sheet name="EHS" sheetId="7" r:id="rId2"/>
    <sheet name="LAS" sheetId="8" r:id="rId3"/>
    <sheet name="PAA" sheetId="11" r:id="rId4"/>
    <sheet name="VCAA" sheetId="10" r:id="rId5"/>
    <sheet name="Total" sheetId="12" r:id="rId6"/>
  </sheets>
  <definedNames>
    <definedName name="_xlnm.Print_Area" localSheetId="0">CBM!$A$1:$I$58</definedName>
    <definedName name="_xlnm.Print_Area" localSheetId="1">EHS!$A$1:$I$58</definedName>
    <definedName name="_xlnm.Print_Area" localSheetId="2">LAS!$A$1:$I$58</definedName>
    <definedName name="_xlnm.Print_Area" localSheetId="3">PAA!$A$1:$I$58</definedName>
    <definedName name="_xlnm.Print_Area" localSheetId="5">Total!$A$1:$I$58</definedName>
    <definedName name="_xlnm.Print_Area" localSheetId="4">VCAA!$A$1:$I$58</definedName>
  </definedNames>
  <calcPr calcId="145621"/>
</workbook>
</file>

<file path=xl/calcChain.xml><?xml version="1.0" encoding="utf-8"?>
<calcChain xmlns="http://schemas.openxmlformats.org/spreadsheetml/2006/main">
  <c r="H9" i="12" l="1"/>
  <c r="H24" i="10" l="1"/>
  <c r="H49" i="10" l="1"/>
  <c r="H48" i="10"/>
  <c r="H45" i="10"/>
  <c r="H44" i="10"/>
  <c r="H39" i="10"/>
  <c r="H18" i="10"/>
  <c r="H10" i="10"/>
  <c r="H9" i="10"/>
  <c r="H55" i="10" l="1"/>
  <c r="H54" i="10"/>
  <c r="F55" i="12" l="1"/>
  <c r="F54" i="12"/>
  <c r="F49" i="12"/>
  <c r="F48" i="12"/>
  <c r="F45" i="12"/>
  <c r="F44" i="12"/>
  <c r="F41" i="12"/>
  <c r="F40" i="12"/>
  <c r="F39" i="12"/>
  <c r="F33" i="12"/>
  <c r="F32" i="12"/>
  <c r="F31" i="12"/>
  <c r="F30" i="12"/>
  <c r="F29" i="12"/>
  <c r="F28" i="12"/>
  <c r="F27" i="12"/>
  <c r="F26" i="12"/>
  <c r="F25" i="12"/>
  <c r="F24" i="12"/>
  <c r="F21" i="12"/>
  <c r="F20" i="12"/>
  <c r="F19" i="12"/>
  <c r="F18" i="12"/>
  <c r="F17" i="12"/>
  <c r="F16" i="12"/>
  <c r="F15" i="12"/>
  <c r="F14" i="12"/>
  <c r="F13" i="12"/>
  <c r="F10" i="12"/>
  <c r="F9" i="12"/>
  <c r="F56" i="6"/>
  <c r="F50" i="6"/>
  <c r="F46" i="6"/>
  <c r="F42" i="6"/>
  <c r="F34" i="6"/>
  <c r="F22" i="6"/>
  <c r="F11" i="6"/>
  <c r="H55" i="6" l="1"/>
  <c r="H54" i="6"/>
  <c r="H49" i="6"/>
  <c r="H48" i="6"/>
  <c r="H45" i="6"/>
  <c r="H44" i="6"/>
  <c r="H41" i="6"/>
  <c r="H40" i="6"/>
  <c r="H39" i="6"/>
  <c r="H33" i="6"/>
  <c r="H32" i="6"/>
  <c r="H31" i="6"/>
  <c r="H30" i="6"/>
  <c r="H29" i="6"/>
  <c r="H28" i="6"/>
  <c r="H27" i="6"/>
  <c r="H26" i="6"/>
  <c r="H25" i="6"/>
  <c r="H24" i="6"/>
  <c r="H21" i="6"/>
  <c r="H20" i="6"/>
  <c r="H19" i="6"/>
  <c r="H18" i="6"/>
  <c r="H17" i="6"/>
  <c r="H16" i="6"/>
  <c r="H15" i="6"/>
  <c r="H14" i="6"/>
  <c r="H13" i="6"/>
  <c r="H10" i="6"/>
  <c r="H9" i="6"/>
  <c r="Q56" i="12" l="1"/>
  <c r="R55" i="12" s="1"/>
  <c r="O56" i="12"/>
  <c r="M56" i="12"/>
  <c r="S55" i="12"/>
  <c r="P55" i="12"/>
  <c r="N55" i="12"/>
  <c r="S54" i="12"/>
  <c r="R54" i="12"/>
  <c r="P54" i="12"/>
  <c r="N54" i="12"/>
  <c r="Q50" i="12"/>
  <c r="R49" i="12" s="1"/>
  <c r="O50" i="12"/>
  <c r="M50" i="12"/>
  <c r="N49" i="12" s="1"/>
  <c r="S49" i="12"/>
  <c r="P49" i="12"/>
  <c r="S48" i="12"/>
  <c r="R48" i="12"/>
  <c r="P48" i="12"/>
  <c r="Q46" i="12"/>
  <c r="R45" i="12" s="1"/>
  <c r="O46" i="12"/>
  <c r="M46" i="12"/>
  <c r="S45" i="12"/>
  <c r="P45" i="12"/>
  <c r="S44" i="12"/>
  <c r="R44" i="12"/>
  <c r="P44" i="12"/>
  <c r="P46" i="12" s="1"/>
  <c r="N44" i="12"/>
  <c r="Q42" i="12"/>
  <c r="O42" i="12"/>
  <c r="M42" i="12"/>
  <c r="S41" i="12"/>
  <c r="R41" i="12"/>
  <c r="P41" i="12"/>
  <c r="N41" i="12"/>
  <c r="S40" i="12"/>
  <c r="R40" i="12"/>
  <c r="P40" i="12"/>
  <c r="N40" i="12"/>
  <c r="S39" i="12"/>
  <c r="R39" i="12"/>
  <c r="R42" i="12" s="1"/>
  <c r="P39" i="12"/>
  <c r="P42" i="12" s="1"/>
  <c r="N39" i="12"/>
  <c r="N42" i="12" s="1"/>
  <c r="Q34" i="12"/>
  <c r="R32" i="12" s="1"/>
  <c r="O34" i="12"/>
  <c r="M34" i="12"/>
  <c r="S33" i="12"/>
  <c r="P33" i="12"/>
  <c r="S32" i="12"/>
  <c r="P32" i="12"/>
  <c r="S31" i="12"/>
  <c r="P31" i="12"/>
  <c r="S30" i="12"/>
  <c r="P30" i="12"/>
  <c r="S29" i="12"/>
  <c r="R29" i="12"/>
  <c r="P29" i="12"/>
  <c r="S28" i="12"/>
  <c r="P28" i="12"/>
  <c r="S27" i="12"/>
  <c r="P27" i="12"/>
  <c r="S26" i="12"/>
  <c r="P26" i="12"/>
  <c r="S25" i="12"/>
  <c r="R25" i="12"/>
  <c r="P25" i="12"/>
  <c r="S24" i="12"/>
  <c r="P24" i="12"/>
  <c r="Q22" i="12"/>
  <c r="R18" i="12" s="1"/>
  <c r="O22" i="12"/>
  <c r="P20" i="12" s="1"/>
  <c r="M22" i="12"/>
  <c r="N21" i="12" s="1"/>
  <c r="S21" i="12"/>
  <c r="R21" i="12"/>
  <c r="S20" i="12"/>
  <c r="S19" i="12"/>
  <c r="R19" i="12"/>
  <c r="S18" i="12"/>
  <c r="S17" i="12"/>
  <c r="S16" i="12"/>
  <c r="S15" i="12"/>
  <c r="S14" i="12"/>
  <c r="R14" i="12"/>
  <c r="N14" i="12"/>
  <c r="S13" i="12"/>
  <c r="R13" i="12"/>
  <c r="Q11" i="12"/>
  <c r="R9" i="12" s="1"/>
  <c r="R11" i="12" s="1"/>
  <c r="O11" i="12"/>
  <c r="P9" i="12" s="1"/>
  <c r="P11" i="12" s="1"/>
  <c r="M11" i="12"/>
  <c r="S10" i="12"/>
  <c r="R10" i="12"/>
  <c r="P10" i="12"/>
  <c r="N10" i="12"/>
  <c r="S9" i="12"/>
  <c r="N9" i="12"/>
  <c r="N16" i="12" l="1"/>
  <c r="N46" i="12"/>
  <c r="S46" i="12"/>
  <c r="R56" i="12"/>
  <c r="R16" i="12"/>
  <c r="N19" i="12"/>
  <c r="N48" i="12"/>
  <c r="N50" i="12" s="1"/>
  <c r="R33" i="12"/>
  <c r="N45" i="12"/>
  <c r="N15" i="12"/>
  <c r="P34" i="12"/>
  <c r="R27" i="12"/>
  <c r="N18" i="12"/>
  <c r="T24" i="12"/>
  <c r="S34" i="12"/>
  <c r="T33" i="12" s="1"/>
  <c r="N56" i="12"/>
  <c r="S56" i="12"/>
  <c r="T32" i="12"/>
  <c r="R46" i="12"/>
  <c r="N17" i="12"/>
  <c r="N11" i="12"/>
  <c r="R17" i="12"/>
  <c r="N20" i="12"/>
  <c r="P50" i="12"/>
  <c r="R20" i="12"/>
  <c r="T30" i="12"/>
  <c r="R50" i="12"/>
  <c r="R15" i="12"/>
  <c r="R22" i="12" s="1"/>
  <c r="N13" i="12"/>
  <c r="P21" i="12"/>
  <c r="R31" i="12"/>
  <c r="P56" i="12"/>
  <c r="N25" i="12"/>
  <c r="N27" i="12"/>
  <c r="N29" i="12"/>
  <c r="N31" i="12"/>
  <c r="N33" i="12"/>
  <c r="S11" i="12"/>
  <c r="T9" i="12" s="1"/>
  <c r="T11" i="12" s="1"/>
  <c r="P13" i="12"/>
  <c r="S22" i="12"/>
  <c r="T16" i="12" s="1"/>
  <c r="P14" i="12"/>
  <c r="P15" i="12"/>
  <c r="P16" i="12"/>
  <c r="P17" i="12"/>
  <c r="P18" i="12"/>
  <c r="P19" i="12"/>
  <c r="R24" i="12"/>
  <c r="R26" i="12"/>
  <c r="R28" i="12"/>
  <c r="T29" i="12"/>
  <c r="R30" i="12"/>
  <c r="T31" i="12"/>
  <c r="T44" i="12"/>
  <c r="T45" i="12"/>
  <c r="S50" i="12"/>
  <c r="T54" i="12"/>
  <c r="T55" i="12"/>
  <c r="N24" i="12"/>
  <c r="N26" i="12"/>
  <c r="N28" i="12"/>
  <c r="N30" i="12"/>
  <c r="N32" i="12"/>
  <c r="N34" i="12"/>
  <c r="T20" i="12"/>
  <c r="T18" i="12"/>
  <c r="T14" i="12"/>
  <c r="T15" i="12"/>
  <c r="T17" i="12"/>
  <c r="T19" i="12"/>
  <c r="T10" i="12"/>
  <c r="T21" i="12"/>
  <c r="T48" i="12"/>
  <c r="T50" i="12" s="1"/>
  <c r="T49" i="12"/>
  <c r="S42" i="12"/>
  <c r="T39" i="12" s="1"/>
  <c r="T27" i="12" l="1"/>
  <c r="T25" i="12"/>
  <c r="T26" i="12"/>
  <c r="T28" i="12"/>
  <c r="T13" i="12"/>
  <c r="T22" i="12" s="1"/>
  <c r="N22" i="12"/>
  <c r="T46" i="12"/>
  <c r="T40" i="12"/>
  <c r="T56" i="12"/>
  <c r="R34" i="12"/>
  <c r="P22" i="12"/>
  <c r="T41" i="12"/>
  <c r="T42" i="12" l="1"/>
  <c r="T34" i="12"/>
  <c r="D55" i="12"/>
  <c r="D54" i="12"/>
  <c r="D49" i="12"/>
  <c r="D48" i="12"/>
  <c r="D45" i="12"/>
  <c r="D44" i="12"/>
  <c r="D41" i="12"/>
  <c r="D40" i="12"/>
  <c r="D39" i="12"/>
  <c r="D33" i="12"/>
  <c r="D32" i="12"/>
  <c r="D31" i="12"/>
  <c r="D30" i="12"/>
  <c r="D29" i="12"/>
  <c r="D28" i="12"/>
  <c r="D27" i="12"/>
  <c r="D26" i="12"/>
  <c r="D25" i="12"/>
  <c r="D24" i="12"/>
  <c r="D21" i="12"/>
  <c r="D20" i="12"/>
  <c r="D19" i="12"/>
  <c r="D18" i="12"/>
  <c r="D17" i="12"/>
  <c r="D16" i="12"/>
  <c r="D15" i="12"/>
  <c r="D14" i="12"/>
  <c r="D13" i="12"/>
  <c r="D10" i="12"/>
  <c r="D9" i="12"/>
  <c r="B55" i="12"/>
  <c r="B54" i="12"/>
  <c r="B49" i="12"/>
  <c r="B48" i="12"/>
  <c r="B45" i="12"/>
  <c r="B44" i="12"/>
  <c r="B41" i="12"/>
  <c r="B40" i="12"/>
  <c r="B39" i="12"/>
  <c r="B33" i="12"/>
  <c r="B32" i="12"/>
  <c r="B31" i="12"/>
  <c r="B30" i="12"/>
  <c r="B29" i="12"/>
  <c r="B28" i="12"/>
  <c r="B27" i="12"/>
  <c r="B26" i="12"/>
  <c r="B25" i="12"/>
  <c r="B24" i="12"/>
  <c r="B21" i="12"/>
  <c r="B20" i="12"/>
  <c r="B19" i="12"/>
  <c r="B18" i="12"/>
  <c r="B17" i="12"/>
  <c r="B16" i="12"/>
  <c r="B15" i="12"/>
  <c r="B14" i="12"/>
  <c r="B13" i="12"/>
  <c r="B10" i="12"/>
  <c r="B9" i="12"/>
  <c r="F56" i="12" l="1"/>
  <c r="G55" i="12" s="1"/>
  <c r="D56" i="12"/>
  <c r="E54" i="12" s="1"/>
  <c r="B56" i="12"/>
  <c r="C54" i="12" s="1"/>
  <c r="H55" i="12"/>
  <c r="H54" i="12"/>
  <c r="F50" i="12"/>
  <c r="G49" i="12" s="1"/>
  <c r="D50" i="12"/>
  <c r="E48" i="12" s="1"/>
  <c r="B50" i="12"/>
  <c r="C49" i="12" s="1"/>
  <c r="H49" i="12"/>
  <c r="H48" i="12"/>
  <c r="F46" i="12"/>
  <c r="G45" i="12" s="1"/>
  <c r="D46" i="12"/>
  <c r="E45" i="12" s="1"/>
  <c r="B46" i="12"/>
  <c r="C45" i="12" s="1"/>
  <c r="H45" i="12"/>
  <c r="H44" i="12"/>
  <c r="F42" i="12"/>
  <c r="G41" i="12" s="1"/>
  <c r="D42" i="12"/>
  <c r="E40" i="12" s="1"/>
  <c r="B42" i="12"/>
  <c r="C41" i="12" s="1"/>
  <c r="H41" i="12"/>
  <c r="H40" i="12"/>
  <c r="H39" i="12"/>
  <c r="F34" i="12"/>
  <c r="G33" i="12" s="1"/>
  <c r="D34" i="12"/>
  <c r="E32" i="12" s="1"/>
  <c r="B34" i="12"/>
  <c r="C33" i="12" s="1"/>
  <c r="H33" i="12"/>
  <c r="H32" i="12"/>
  <c r="H31" i="12"/>
  <c r="H30" i="12"/>
  <c r="H29" i="12"/>
  <c r="H28" i="12"/>
  <c r="H27" i="12"/>
  <c r="H26" i="12"/>
  <c r="H25" i="12"/>
  <c r="H24" i="12"/>
  <c r="F22" i="12"/>
  <c r="G21" i="12" s="1"/>
  <c r="D22" i="12"/>
  <c r="E20" i="12" s="1"/>
  <c r="B22" i="12"/>
  <c r="C21" i="12" s="1"/>
  <c r="H21" i="12"/>
  <c r="H20" i="12"/>
  <c r="H19" i="12"/>
  <c r="H18" i="12"/>
  <c r="H17" i="12"/>
  <c r="H16" i="12"/>
  <c r="H15" i="12"/>
  <c r="H14" i="12"/>
  <c r="H13" i="12"/>
  <c r="F11" i="12"/>
  <c r="G10" i="12" s="1"/>
  <c r="D11" i="12"/>
  <c r="E10" i="12" s="1"/>
  <c r="H10" i="12"/>
  <c r="F56" i="11"/>
  <c r="G55" i="11" s="1"/>
  <c r="D56" i="11"/>
  <c r="E55" i="11" s="1"/>
  <c r="B56" i="11"/>
  <c r="C55" i="11" s="1"/>
  <c r="H55" i="11"/>
  <c r="H54" i="11"/>
  <c r="F50" i="11"/>
  <c r="G49" i="11" s="1"/>
  <c r="D50" i="11"/>
  <c r="E49" i="11" s="1"/>
  <c r="B50" i="11"/>
  <c r="C49" i="11" s="1"/>
  <c r="H49" i="11"/>
  <c r="H48" i="11"/>
  <c r="F46" i="11"/>
  <c r="G45" i="11" s="1"/>
  <c r="D46" i="11"/>
  <c r="E45" i="11" s="1"/>
  <c r="B46" i="11"/>
  <c r="H45" i="11"/>
  <c r="H44" i="11"/>
  <c r="F42" i="11"/>
  <c r="G41" i="11" s="1"/>
  <c r="D42" i="11"/>
  <c r="E40" i="11" s="1"/>
  <c r="B42" i="11"/>
  <c r="C40" i="11" s="1"/>
  <c r="H41" i="11"/>
  <c r="H40" i="11"/>
  <c r="H39" i="11"/>
  <c r="F34" i="11"/>
  <c r="G33" i="11" s="1"/>
  <c r="D34" i="11"/>
  <c r="E32" i="11" s="1"/>
  <c r="B34" i="11"/>
  <c r="C33" i="11" s="1"/>
  <c r="H33" i="11"/>
  <c r="H32" i="11"/>
  <c r="H31" i="11"/>
  <c r="H30" i="11"/>
  <c r="H29" i="11"/>
  <c r="H28" i="11"/>
  <c r="H27" i="11"/>
  <c r="H26" i="11"/>
  <c r="H25" i="11"/>
  <c r="H24" i="11"/>
  <c r="F22" i="11"/>
  <c r="D22" i="11"/>
  <c r="E21" i="11" s="1"/>
  <c r="B22" i="11"/>
  <c r="C20" i="11" s="1"/>
  <c r="H21" i="11"/>
  <c r="H20" i="11"/>
  <c r="H19" i="11"/>
  <c r="H18" i="11"/>
  <c r="H17" i="11"/>
  <c r="H16" i="11"/>
  <c r="H15" i="11"/>
  <c r="H14" i="11"/>
  <c r="H13" i="11"/>
  <c r="F11" i="11"/>
  <c r="G10" i="11" s="1"/>
  <c r="D11" i="11"/>
  <c r="E9" i="11" s="1"/>
  <c r="B11" i="11"/>
  <c r="C9" i="11" s="1"/>
  <c r="H10" i="11"/>
  <c r="H9" i="11"/>
  <c r="F56" i="10"/>
  <c r="G55" i="10" s="1"/>
  <c r="D56" i="10"/>
  <c r="E54" i="10" s="1"/>
  <c r="B56" i="10"/>
  <c r="F50" i="10"/>
  <c r="G49" i="10" s="1"/>
  <c r="D50" i="10"/>
  <c r="E48" i="10" s="1"/>
  <c r="B50" i="10"/>
  <c r="C49" i="10" s="1"/>
  <c r="F46" i="10"/>
  <c r="G45" i="10" s="1"/>
  <c r="D46" i="10"/>
  <c r="E44" i="10" s="1"/>
  <c r="B46" i="10"/>
  <c r="C45" i="10" s="1"/>
  <c r="G44" i="10"/>
  <c r="G46" i="10" s="1"/>
  <c r="F42" i="10"/>
  <c r="G41" i="10" s="1"/>
  <c r="D42" i="10"/>
  <c r="E40" i="10" s="1"/>
  <c r="B42" i="10"/>
  <c r="C41" i="10" s="1"/>
  <c r="H41" i="10"/>
  <c r="H40" i="10"/>
  <c r="G40" i="10"/>
  <c r="F34" i="10"/>
  <c r="D34" i="10"/>
  <c r="E33" i="10" s="1"/>
  <c r="B34" i="10"/>
  <c r="C33" i="10" s="1"/>
  <c r="H33" i="10"/>
  <c r="G33" i="10"/>
  <c r="H32" i="10"/>
  <c r="G32" i="10"/>
  <c r="H31" i="10"/>
  <c r="G31" i="10"/>
  <c r="H30" i="10"/>
  <c r="G30" i="10"/>
  <c r="H29" i="10"/>
  <c r="G29" i="10"/>
  <c r="H28" i="10"/>
  <c r="G28" i="10"/>
  <c r="H27" i="10"/>
  <c r="G27" i="10"/>
  <c r="H26" i="10"/>
  <c r="G26" i="10"/>
  <c r="H25" i="10"/>
  <c r="G25" i="10"/>
  <c r="G24" i="10"/>
  <c r="F22" i="10"/>
  <c r="G14" i="10" s="1"/>
  <c r="D22" i="10"/>
  <c r="E21" i="10" s="1"/>
  <c r="B22" i="10"/>
  <c r="C20" i="10" s="1"/>
  <c r="H21" i="10"/>
  <c r="H20" i="10"/>
  <c r="G20" i="10"/>
  <c r="H19" i="10"/>
  <c r="G19" i="10"/>
  <c r="G18" i="10"/>
  <c r="H17" i="10"/>
  <c r="G17" i="10"/>
  <c r="H16" i="10"/>
  <c r="G16" i="10"/>
  <c r="H15" i="10"/>
  <c r="G15" i="10"/>
  <c r="H14" i="10"/>
  <c r="H13" i="10"/>
  <c r="F11" i="10"/>
  <c r="G10" i="10" s="1"/>
  <c r="D11" i="10"/>
  <c r="E9" i="10" s="1"/>
  <c r="B11" i="10"/>
  <c r="C10" i="10" s="1"/>
  <c r="F56" i="8"/>
  <c r="G55" i="8" s="1"/>
  <c r="D56" i="8"/>
  <c r="E54" i="8" s="1"/>
  <c r="B56" i="8"/>
  <c r="C55" i="8" s="1"/>
  <c r="H55" i="8"/>
  <c r="H54" i="8"/>
  <c r="F50" i="8"/>
  <c r="G49" i="8" s="1"/>
  <c r="D50" i="8"/>
  <c r="E48" i="8" s="1"/>
  <c r="B50" i="8"/>
  <c r="C49" i="8" s="1"/>
  <c r="H49" i="8"/>
  <c r="H48" i="8"/>
  <c r="G48" i="8"/>
  <c r="G50" i="8" s="1"/>
  <c r="F46" i="8"/>
  <c r="G45" i="8" s="1"/>
  <c r="D46" i="8"/>
  <c r="E44" i="8" s="1"/>
  <c r="B46" i="8"/>
  <c r="C45" i="8" s="1"/>
  <c r="H45" i="8"/>
  <c r="H44" i="8"/>
  <c r="G44" i="8"/>
  <c r="G46" i="8" s="1"/>
  <c r="F42" i="8"/>
  <c r="G41" i="8" s="1"/>
  <c r="D42" i="8"/>
  <c r="E40" i="8" s="1"/>
  <c r="B42" i="8"/>
  <c r="C41" i="8" s="1"/>
  <c r="H41" i="8"/>
  <c r="H40" i="8"/>
  <c r="H39" i="8"/>
  <c r="F34" i="8"/>
  <c r="G33" i="8" s="1"/>
  <c r="D34" i="8"/>
  <c r="E33" i="8" s="1"/>
  <c r="B34" i="8"/>
  <c r="C33" i="8" s="1"/>
  <c r="H33" i="8"/>
  <c r="H32" i="8"/>
  <c r="H31" i="8"/>
  <c r="H30" i="8"/>
  <c r="H29" i="8"/>
  <c r="H28" i="8"/>
  <c r="H27" i="8"/>
  <c r="H26" i="8"/>
  <c r="H25" i="8"/>
  <c r="H24" i="8"/>
  <c r="F22" i="8"/>
  <c r="G19" i="8" s="1"/>
  <c r="D22" i="8"/>
  <c r="E21" i="8" s="1"/>
  <c r="B22" i="8"/>
  <c r="C18" i="8" s="1"/>
  <c r="H21" i="8"/>
  <c r="H20" i="8"/>
  <c r="H19" i="8"/>
  <c r="H18" i="8"/>
  <c r="H17" i="8"/>
  <c r="H16" i="8"/>
  <c r="H15" i="8"/>
  <c r="H14" i="8"/>
  <c r="H13" i="8"/>
  <c r="F11" i="8"/>
  <c r="G10" i="8" s="1"/>
  <c r="D11" i="8"/>
  <c r="E9" i="8" s="1"/>
  <c r="B11" i="8"/>
  <c r="C10" i="8" s="1"/>
  <c r="H10" i="8"/>
  <c r="H9" i="8"/>
  <c r="F56" i="7"/>
  <c r="G54" i="7" s="1"/>
  <c r="D56" i="7"/>
  <c r="E55" i="7" s="1"/>
  <c r="B56" i="7"/>
  <c r="C55" i="7" s="1"/>
  <c r="H55" i="7"/>
  <c r="G55" i="7"/>
  <c r="H54" i="7"/>
  <c r="F50" i="7"/>
  <c r="G49" i="7" s="1"/>
  <c r="D50" i="7"/>
  <c r="E48" i="7" s="1"/>
  <c r="B50" i="7"/>
  <c r="C49" i="7" s="1"/>
  <c r="H49" i="7"/>
  <c r="H48" i="7"/>
  <c r="F46" i="7"/>
  <c r="G45" i="7" s="1"/>
  <c r="D46" i="7"/>
  <c r="E44" i="7" s="1"/>
  <c r="B46" i="7"/>
  <c r="H45" i="7"/>
  <c r="H44" i="7"/>
  <c r="F42" i="7"/>
  <c r="G41" i="7" s="1"/>
  <c r="D42" i="7"/>
  <c r="E41" i="7" s="1"/>
  <c r="B42" i="7"/>
  <c r="C41" i="7" s="1"/>
  <c r="H41" i="7"/>
  <c r="H40" i="7"/>
  <c r="H39" i="7"/>
  <c r="F34" i="7"/>
  <c r="G33" i="7" s="1"/>
  <c r="D34" i="7"/>
  <c r="E32" i="7" s="1"/>
  <c r="B34" i="7"/>
  <c r="C26" i="7" s="1"/>
  <c r="H33" i="7"/>
  <c r="H32" i="7"/>
  <c r="G32" i="7"/>
  <c r="H31" i="7"/>
  <c r="H30" i="7"/>
  <c r="G30" i="7"/>
  <c r="H29" i="7"/>
  <c r="H28" i="7"/>
  <c r="G28" i="7"/>
  <c r="H27" i="7"/>
  <c r="H26" i="7"/>
  <c r="G26" i="7"/>
  <c r="H25" i="7"/>
  <c r="H24" i="7"/>
  <c r="F22" i="7"/>
  <c r="G21" i="7" s="1"/>
  <c r="D22" i="7"/>
  <c r="E20" i="7" s="1"/>
  <c r="B22" i="7"/>
  <c r="C21" i="7" s="1"/>
  <c r="H21" i="7"/>
  <c r="H20" i="7"/>
  <c r="G20" i="7"/>
  <c r="H19" i="7"/>
  <c r="H18" i="7"/>
  <c r="G18" i="7"/>
  <c r="H17" i="7"/>
  <c r="H16" i="7"/>
  <c r="G16" i="7"/>
  <c r="H15" i="7"/>
  <c r="H14" i="7"/>
  <c r="H13" i="7"/>
  <c r="F11" i="7"/>
  <c r="D11" i="7"/>
  <c r="E10" i="7" s="1"/>
  <c r="B11" i="7"/>
  <c r="C10" i="7" s="1"/>
  <c r="H10" i="7"/>
  <c r="G10" i="7"/>
  <c r="H9" i="7"/>
  <c r="G9" i="7"/>
  <c r="G44" i="11" l="1"/>
  <c r="G46" i="11" s="1"/>
  <c r="C41" i="11"/>
  <c r="C10" i="11"/>
  <c r="C11" i="11" s="1"/>
  <c r="C39" i="7"/>
  <c r="E41" i="11"/>
  <c r="G54" i="12"/>
  <c r="G56" i="12" s="1"/>
  <c r="E54" i="11"/>
  <c r="E56" i="11" s="1"/>
  <c r="G48" i="11"/>
  <c r="G50" i="11" s="1"/>
  <c r="G44" i="12"/>
  <c r="G46" i="12" s="1"/>
  <c r="E44" i="11"/>
  <c r="E46" i="11" s="1"/>
  <c r="G40" i="11"/>
  <c r="G9" i="11"/>
  <c r="G11" i="11" s="1"/>
  <c r="C13" i="10"/>
  <c r="C15" i="10"/>
  <c r="C14" i="10"/>
  <c r="C21" i="10"/>
  <c r="C18" i="10"/>
  <c r="E39" i="8"/>
  <c r="E17" i="8"/>
  <c r="C13" i="8"/>
  <c r="C21" i="8"/>
  <c r="C16" i="8"/>
  <c r="E49" i="12"/>
  <c r="E50" i="12" s="1"/>
  <c r="C55" i="12"/>
  <c r="C56" i="12" s="1"/>
  <c r="G39" i="12"/>
  <c r="G40" i="12"/>
  <c r="G48" i="12"/>
  <c r="G50" i="12" s="1"/>
  <c r="G9" i="12"/>
  <c r="G11" i="12" s="1"/>
  <c r="C40" i="12"/>
  <c r="E55" i="12"/>
  <c r="E56" i="12" s="1"/>
  <c r="C54" i="10"/>
  <c r="C55" i="10"/>
  <c r="E49" i="10"/>
  <c r="E50" i="10" s="1"/>
  <c r="C44" i="10"/>
  <c r="C46" i="10" s="1"/>
  <c r="C19" i="10"/>
  <c r="G54" i="11"/>
  <c r="G56" i="11" s="1"/>
  <c r="C54" i="11"/>
  <c r="C56" i="11" s="1"/>
  <c r="E48" i="11"/>
  <c r="E50" i="11" s="1"/>
  <c r="C48" i="11"/>
  <c r="C50" i="11" s="1"/>
  <c r="H46" i="11"/>
  <c r="I45" i="11" s="1"/>
  <c r="E39" i="11"/>
  <c r="E41" i="12"/>
  <c r="E39" i="12"/>
  <c r="C39" i="11"/>
  <c r="E10" i="11"/>
  <c r="E11" i="11" s="1"/>
  <c r="C48" i="8"/>
  <c r="C50" i="8" s="1"/>
  <c r="C48" i="12"/>
  <c r="C50" i="12" s="1"/>
  <c r="C40" i="8"/>
  <c r="C26" i="8"/>
  <c r="C27" i="8"/>
  <c r="C24" i="8"/>
  <c r="C29" i="8"/>
  <c r="C25" i="8"/>
  <c r="E14" i="8"/>
  <c r="E18" i="8"/>
  <c r="E19" i="8"/>
  <c r="E16" i="8"/>
  <c r="E20" i="8"/>
  <c r="E15" i="8"/>
  <c r="E13" i="8"/>
  <c r="C19" i="8"/>
  <c r="C17" i="8"/>
  <c r="C14" i="8"/>
  <c r="C20" i="8"/>
  <c r="C15" i="8"/>
  <c r="E9" i="12"/>
  <c r="E11" i="12" s="1"/>
  <c r="E54" i="7"/>
  <c r="E56" i="7" s="1"/>
  <c r="C44" i="12"/>
  <c r="C46" i="12" s="1"/>
  <c r="C39" i="12"/>
  <c r="E13" i="7"/>
  <c r="E15" i="7"/>
  <c r="G29" i="8"/>
  <c r="C44" i="11"/>
  <c r="E44" i="12"/>
  <c r="E46" i="12" s="1"/>
  <c r="G39" i="7"/>
  <c r="G42" i="7" s="1"/>
  <c r="G14" i="8"/>
  <c r="G18" i="8"/>
  <c r="G20" i="8"/>
  <c r="G44" i="7"/>
  <c r="C48" i="7"/>
  <c r="C50" i="7" s="1"/>
  <c r="G24" i="8"/>
  <c r="G34" i="8" s="1"/>
  <c r="C9" i="7"/>
  <c r="C11" i="7" s="1"/>
  <c r="C40" i="7"/>
  <c r="G48" i="7"/>
  <c r="G50" i="7" s="1"/>
  <c r="C54" i="7"/>
  <c r="C56" i="7" s="1"/>
  <c r="G27" i="8"/>
  <c r="G13" i="10"/>
  <c r="G22" i="10" s="1"/>
  <c r="C16" i="10"/>
  <c r="G21" i="10"/>
  <c r="G39" i="11"/>
  <c r="H42" i="12"/>
  <c r="I41" i="12" s="1"/>
  <c r="G26" i="8"/>
  <c r="G16" i="8"/>
  <c r="G40" i="7"/>
  <c r="G21" i="8"/>
  <c r="G9" i="10"/>
  <c r="G11" i="10" s="1"/>
  <c r="H42" i="11"/>
  <c r="I41" i="11" s="1"/>
  <c r="C45" i="11"/>
  <c r="G13" i="8"/>
  <c r="G17" i="8"/>
  <c r="G25" i="8"/>
  <c r="G14" i="7"/>
  <c r="G24" i="7"/>
  <c r="G54" i="8"/>
  <c r="G56" i="8" s="1"/>
  <c r="C17" i="10"/>
  <c r="C48" i="10"/>
  <c r="C50" i="10" s="1"/>
  <c r="E45" i="7"/>
  <c r="E46" i="7" s="1"/>
  <c r="H22" i="10"/>
  <c r="I13" i="10" s="1"/>
  <c r="E49" i="7"/>
  <c r="E50" i="7" s="1"/>
  <c r="G9" i="8"/>
  <c r="G11" i="8" s="1"/>
  <c r="G15" i="8"/>
  <c r="G28" i="8"/>
  <c r="E39" i="10"/>
  <c r="G48" i="10"/>
  <c r="G50" i="10" s="1"/>
  <c r="G54" i="10"/>
  <c r="G56" i="10" s="1"/>
  <c r="G26" i="11"/>
  <c r="G30" i="11"/>
  <c r="G24" i="11"/>
  <c r="G28" i="11"/>
  <c r="G32" i="11"/>
  <c r="C14" i="11"/>
  <c r="C18" i="11"/>
  <c r="C16" i="11"/>
  <c r="H11" i="11"/>
  <c r="I10" i="11" s="1"/>
  <c r="E55" i="10"/>
  <c r="E56" i="10" s="1"/>
  <c r="C26" i="10"/>
  <c r="C24" i="10"/>
  <c r="C30" i="10"/>
  <c r="C28" i="10"/>
  <c r="C32" i="10"/>
  <c r="C25" i="10"/>
  <c r="C27" i="10"/>
  <c r="C29" i="10"/>
  <c r="C31" i="10"/>
  <c r="E55" i="8"/>
  <c r="E56" i="8" s="1"/>
  <c r="E30" i="8"/>
  <c r="E31" i="8"/>
  <c r="E32" i="8"/>
  <c r="C28" i="8"/>
  <c r="H22" i="8"/>
  <c r="I21" i="8" s="1"/>
  <c r="E10" i="8"/>
  <c r="E11" i="8" s="1"/>
  <c r="H46" i="7"/>
  <c r="I45" i="7" s="1"/>
  <c r="C44" i="7"/>
  <c r="C24" i="7"/>
  <c r="E45" i="10"/>
  <c r="E46" i="10" s="1"/>
  <c r="E41" i="10"/>
  <c r="C40" i="10"/>
  <c r="E24" i="10"/>
  <c r="E25" i="10"/>
  <c r="E26" i="10"/>
  <c r="E27" i="10"/>
  <c r="E28" i="10"/>
  <c r="E29" i="10"/>
  <c r="E30" i="10"/>
  <c r="E31" i="10"/>
  <c r="E32" i="10"/>
  <c r="H34" i="10"/>
  <c r="I24" i="10" s="1"/>
  <c r="E13" i="10"/>
  <c r="E14" i="10"/>
  <c r="E15" i="10"/>
  <c r="E16" i="10"/>
  <c r="E17" i="10"/>
  <c r="E18" i="10"/>
  <c r="E19" i="10"/>
  <c r="E20" i="10"/>
  <c r="E10" i="10"/>
  <c r="E11" i="10" s="1"/>
  <c r="C9" i="10"/>
  <c r="C11" i="10" s="1"/>
  <c r="H50" i="11"/>
  <c r="I48" i="11" s="1"/>
  <c r="E25" i="11"/>
  <c r="E27" i="11"/>
  <c r="E29" i="11"/>
  <c r="E31" i="11"/>
  <c r="E33" i="11"/>
  <c r="C26" i="11"/>
  <c r="C30" i="11"/>
  <c r="C24" i="11"/>
  <c r="C28" i="11"/>
  <c r="C32" i="11"/>
  <c r="E13" i="11"/>
  <c r="E15" i="11"/>
  <c r="E17" i="11"/>
  <c r="E19" i="11"/>
  <c r="E49" i="8"/>
  <c r="E50" i="8" s="1"/>
  <c r="E45" i="8"/>
  <c r="E46" i="8" s="1"/>
  <c r="C44" i="8"/>
  <c r="C46" i="8" s="1"/>
  <c r="E41" i="8"/>
  <c r="E24" i="8"/>
  <c r="E25" i="8"/>
  <c r="E26" i="8"/>
  <c r="E27" i="8"/>
  <c r="E28" i="8"/>
  <c r="E29" i="8"/>
  <c r="C30" i="8"/>
  <c r="C32" i="8"/>
  <c r="C31" i="8"/>
  <c r="C9" i="8"/>
  <c r="C11" i="8" s="1"/>
  <c r="H50" i="7"/>
  <c r="I49" i="7" s="1"/>
  <c r="C45" i="7"/>
  <c r="E39" i="7"/>
  <c r="H42" i="7"/>
  <c r="I41" i="7" s="1"/>
  <c r="E40" i="7"/>
  <c r="E25" i="7"/>
  <c r="E24" i="7"/>
  <c r="E27" i="7"/>
  <c r="E29" i="7"/>
  <c r="E31" i="7"/>
  <c r="E33" i="7"/>
  <c r="H34" i="7"/>
  <c r="I27" i="7" s="1"/>
  <c r="C30" i="7"/>
  <c r="C28" i="7"/>
  <c r="C32" i="7"/>
  <c r="E17" i="7"/>
  <c r="E19" i="7"/>
  <c r="E21" i="7"/>
  <c r="C14" i="7"/>
  <c r="C18" i="7"/>
  <c r="C16" i="7"/>
  <c r="C20" i="7"/>
  <c r="E9" i="7"/>
  <c r="E11" i="7" s="1"/>
  <c r="H11" i="7"/>
  <c r="I10" i="7" s="1"/>
  <c r="H56" i="11"/>
  <c r="I55" i="11" s="1"/>
  <c r="C54" i="8"/>
  <c r="C56" i="8" s="1"/>
  <c r="H56" i="7"/>
  <c r="I55" i="7" s="1"/>
  <c r="E25" i="12"/>
  <c r="E29" i="12"/>
  <c r="E27" i="12"/>
  <c r="E31" i="12"/>
  <c r="C24" i="12"/>
  <c r="C26" i="12"/>
  <c r="C28" i="12"/>
  <c r="C30" i="12"/>
  <c r="C32" i="12"/>
  <c r="E13" i="12"/>
  <c r="E17" i="12"/>
  <c r="E15" i="12"/>
  <c r="E19" i="12"/>
  <c r="C14" i="12"/>
  <c r="C16" i="12"/>
  <c r="C18" i="12"/>
  <c r="C20" i="12"/>
  <c r="G26" i="12"/>
  <c r="G34" i="10"/>
  <c r="G40" i="8"/>
  <c r="G30" i="8"/>
  <c r="G31" i="8"/>
  <c r="G32" i="8"/>
  <c r="H34" i="8"/>
  <c r="I31" i="8" s="1"/>
  <c r="G30" i="12"/>
  <c r="G22" i="8"/>
  <c r="G56" i="7"/>
  <c r="G46" i="7"/>
  <c r="H22" i="7"/>
  <c r="I15" i="7" s="1"/>
  <c r="G11" i="7"/>
  <c r="G24" i="12"/>
  <c r="G28" i="12"/>
  <c r="G32" i="12"/>
  <c r="G16" i="12"/>
  <c r="G14" i="12"/>
  <c r="G18" i="12"/>
  <c r="G20" i="12"/>
  <c r="H56" i="12"/>
  <c r="I55" i="12" s="1"/>
  <c r="H50" i="12"/>
  <c r="I49" i="12" s="1"/>
  <c r="H46" i="12"/>
  <c r="I44" i="12" s="1"/>
  <c r="E33" i="12"/>
  <c r="E21" i="12"/>
  <c r="H22" i="12"/>
  <c r="I13" i="12" s="1"/>
  <c r="H34" i="12"/>
  <c r="C13" i="12"/>
  <c r="G13" i="12"/>
  <c r="E14" i="12"/>
  <c r="C15" i="12"/>
  <c r="G15" i="12"/>
  <c r="E16" i="12"/>
  <c r="C17" i="12"/>
  <c r="G17" i="12"/>
  <c r="E18" i="12"/>
  <c r="C19" i="12"/>
  <c r="G19" i="12"/>
  <c r="E24" i="12"/>
  <c r="C25" i="12"/>
  <c r="G25" i="12"/>
  <c r="E26" i="12"/>
  <c r="C27" i="12"/>
  <c r="G27" i="12"/>
  <c r="E28" i="12"/>
  <c r="C29" i="12"/>
  <c r="G29" i="12"/>
  <c r="E30" i="12"/>
  <c r="C31" i="12"/>
  <c r="G31" i="12"/>
  <c r="C21" i="11"/>
  <c r="C19" i="11"/>
  <c r="C17" i="11"/>
  <c r="C15" i="11"/>
  <c r="C13" i="11"/>
  <c r="G21" i="11"/>
  <c r="G19" i="11"/>
  <c r="G17" i="11"/>
  <c r="G15" i="11"/>
  <c r="G13" i="11"/>
  <c r="H22" i="11"/>
  <c r="I15" i="11" s="1"/>
  <c r="G14" i="11"/>
  <c r="G16" i="11"/>
  <c r="G18" i="11"/>
  <c r="G20" i="11"/>
  <c r="E20" i="11"/>
  <c r="E18" i="11"/>
  <c r="E16" i="11"/>
  <c r="E14" i="11"/>
  <c r="H34" i="11"/>
  <c r="I27" i="11" s="1"/>
  <c r="E24" i="11"/>
  <c r="C25" i="11"/>
  <c r="G25" i="11"/>
  <c r="E26" i="11"/>
  <c r="C27" i="11"/>
  <c r="G27" i="11"/>
  <c r="E28" i="11"/>
  <c r="C29" i="11"/>
  <c r="G29" i="11"/>
  <c r="E30" i="11"/>
  <c r="C31" i="11"/>
  <c r="G31" i="11"/>
  <c r="H11" i="10"/>
  <c r="I9" i="10" s="1"/>
  <c r="H42" i="10"/>
  <c r="I40" i="10" s="1"/>
  <c r="H46" i="10"/>
  <c r="I44" i="10" s="1"/>
  <c r="H50" i="10"/>
  <c r="I48" i="10" s="1"/>
  <c r="H56" i="10"/>
  <c r="I54" i="10" s="1"/>
  <c r="C39" i="10"/>
  <c r="G39" i="10"/>
  <c r="G42" i="10" s="1"/>
  <c r="H11" i="8"/>
  <c r="I9" i="8" s="1"/>
  <c r="H42" i="8"/>
  <c r="I40" i="8" s="1"/>
  <c r="H46" i="8"/>
  <c r="I44" i="8" s="1"/>
  <c r="H50" i="8"/>
  <c r="I48" i="8" s="1"/>
  <c r="H56" i="8"/>
  <c r="I54" i="8" s="1"/>
  <c r="C39" i="8"/>
  <c r="G39" i="8"/>
  <c r="G42" i="8" s="1"/>
  <c r="C13" i="7"/>
  <c r="G13" i="7"/>
  <c r="E14" i="7"/>
  <c r="C15" i="7"/>
  <c r="G15" i="7"/>
  <c r="E16" i="7"/>
  <c r="C17" i="7"/>
  <c r="G17" i="7"/>
  <c r="E18" i="7"/>
  <c r="C19" i="7"/>
  <c r="G19" i="7"/>
  <c r="C25" i="7"/>
  <c r="G25" i="7"/>
  <c r="E26" i="7"/>
  <c r="C27" i="7"/>
  <c r="G27" i="7"/>
  <c r="E28" i="7"/>
  <c r="C29" i="7"/>
  <c r="G29" i="7"/>
  <c r="E30" i="7"/>
  <c r="C31" i="7"/>
  <c r="G31" i="7"/>
  <c r="C33" i="7"/>
  <c r="D56" i="6"/>
  <c r="E54" i="6" s="1"/>
  <c r="B56" i="6"/>
  <c r="G42" i="11" l="1"/>
  <c r="C46" i="11"/>
  <c r="C42" i="7"/>
  <c r="I44" i="11"/>
  <c r="I46" i="11" s="1"/>
  <c r="E42" i="11"/>
  <c r="C42" i="11"/>
  <c r="C42" i="8"/>
  <c r="I44" i="7"/>
  <c r="I46" i="7" s="1"/>
  <c r="C46" i="7"/>
  <c r="C42" i="12"/>
  <c r="G42" i="12"/>
  <c r="I54" i="11"/>
  <c r="I56" i="11" s="1"/>
  <c r="C56" i="10"/>
  <c r="C42" i="10"/>
  <c r="C22" i="10"/>
  <c r="I15" i="10"/>
  <c r="I17" i="10"/>
  <c r="E42" i="8"/>
  <c r="E22" i="8"/>
  <c r="C22" i="8"/>
  <c r="E42" i="7"/>
  <c r="H56" i="6"/>
  <c r="I55" i="6" s="1"/>
  <c r="E42" i="12"/>
  <c r="E42" i="10"/>
  <c r="I9" i="11"/>
  <c r="I11" i="11" s="1"/>
  <c r="I40" i="12"/>
  <c r="I25" i="8"/>
  <c r="I29" i="8"/>
  <c r="I18" i="8"/>
  <c r="I39" i="12"/>
  <c r="I48" i="7"/>
  <c r="I50" i="7" s="1"/>
  <c r="I33" i="7"/>
  <c r="I32" i="7"/>
  <c r="I25" i="7"/>
  <c r="I29" i="7"/>
  <c r="I16" i="7"/>
  <c r="I19" i="10"/>
  <c r="I15" i="8"/>
  <c r="I21" i="10"/>
  <c r="I32" i="8"/>
  <c r="I18" i="10"/>
  <c r="I40" i="11"/>
  <c r="I40" i="7"/>
  <c r="I39" i="11"/>
  <c r="I45" i="12"/>
  <c r="I46" i="12" s="1"/>
  <c r="I39" i="7"/>
  <c r="I24" i="8"/>
  <c r="I14" i="10"/>
  <c r="I20" i="10"/>
  <c r="I28" i="8"/>
  <c r="I16" i="10"/>
  <c r="C34" i="10"/>
  <c r="G34" i="11"/>
  <c r="G22" i="11"/>
  <c r="I21" i="11"/>
  <c r="I19" i="11"/>
  <c r="I17" i="11"/>
  <c r="I29" i="10"/>
  <c r="I25" i="10"/>
  <c r="I33" i="10"/>
  <c r="I30" i="10"/>
  <c r="I30" i="8"/>
  <c r="I26" i="8"/>
  <c r="I27" i="8"/>
  <c r="I33" i="8"/>
  <c r="I14" i="8"/>
  <c r="I19" i="8"/>
  <c r="I20" i="8"/>
  <c r="I16" i="8"/>
  <c r="I13" i="8"/>
  <c r="I17" i="8"/>
  <c r="I54" i="7"/>
  <c r="I56" i="7" s="1"/>
  <c r="I24" i="7"/>
  <c r="I28" i="7"/>
  <c r="I26" i="7"/>
  <c r="I30" i="7"/>
  <c r="I31" i="7"/>
  <c r="I48" i="12"/>
  <c r="I50" i="12" s="1"/>
  <c r="I26" i="10"/>
  <c r="E34" i="10"/>
  <c r="I27" i="10"/>
  <c r="I31" i="10"/>
  <c r="I32" i="10"/>
  <c r="I28" i="10"/>
  <c r="E22" i="10"/>
  <c r="I49" i="11"/>
  <c r="I50" i="11" s="1"/>
  <c r="C34" i="11"/>
  <c r="I25" i="11"/>
  <c r="I33" i="11"/>
  <c r="E22" i="11"/>
  <c r="E34" i="8"/>
  <c r="C34" i="8"/>
  <c r="E34" i="7"/>
  <c r="C34" i="7"/>
  <c r="I13" i="7"/>
  <c r="I21" i="7"/>
  <c r="E22" i="7"/>
  <c r="I18" i="7"/>
  <c r="I9" i="7"/>
  <c r="I11" i="7" s="1"/>
  <c r="E55" i="6"/>
  <c r="E56" i="6" s="1"/>
  <c r="G34" i="7"/>
  <c r="I17" i="7"/>
  <c r="I14" i="7"/>
  <c r="I20" i="7"/>
  <c r="I19" i="7"/>
  <c r="G34" i="12"/>
  <c r="I54" i="12"/>
  <c r="I56" i="12" s="1"/>
  <c r="E22" i="12"/>
  <c r="C34" i="12"/>
  <c r="E34" i="12"/>
  <c r="G22" i="12"/>
  <c r="I32" i="12"/>
  <c r="I30" i="12"/>
  <c r="I28" i="12"/>
  <c r="I26" i="12"/>
  <c r="I24" i="12"/>
  <c r="I31" i="12"/>
  <c r="I15" i="12"/>
  <c r="I25" i="12"/>
  <c r="I21" i="12"/>
  <c r="C22" i="12"/>
  <c r="I20" i="12"/>
  <c r="I18" i="12"/>
  <c r="I16" i="12"/>
  <c r="I14" i="12"/>
  <c r="I27" i="12"/>
  <c r="I19" i="12"/>
  <c r="I29" i="12"/>
  <c r="I17" i="12"/>
  <c r="I33" i="12"/>
  <c r="E34" i="11"/>
  <c r="I20" i="11"/>
  <c r="I18" i="11"/>
  <c r="I16" i="11"/>
  <c r="I14" i="11"/>
  <c r="I32" i="11"/>
  <c r="I30" i="11"/>
  <c r="I28" i="11"/>
  <c r="I26" i="11"/>
  <c r="I24" i="11"/>
  <c r="I29" i="11"/>
  <c r="I13" i="11"/>
  <c r="I31" i="11"/>
  <c r="C22" i="11"/>
  <c r="I55" i="10"/>
  <c r="I56" i="10" s="1"/>
  <c r="I45" i="10"/>
  <c r="I46" i="10" s="1"/>
  <c r="I39" i="10"/>
  <c r="I49" i="10"/>
  <c r="I50" i="10" s="1"/>
  <c r="I41" i="10"/>
  <c r="I10" i="10"/>
  <c r="I11" i="10" s="1"/>
  <c r="I55" i="8"/>
  <c r="I56" i="8" s="1"/>
  <c r="I49" i="8"/>
  <c r="I50" i="8" s="1"/>
  <c r="I45" i="8"/>
  <c r="I46" i="8" s="1"/>
  <c r="I41" i="8"/>
  <c r="I10" i="8"/>
  <c r="I11" i="8" s="1"/>
  <c r="I39" i="8"/>
  <c r="C22" i="7"/>
  <c r="G22" i="7"/>
  <c r="C54" i="6"/>
  <c r="C55" i="6"/>
  <c r="I42" i="11" l="1"/>
  <c r="I42" i="7"/>
  <c r="I42" i="12"/>
  <c r="I42" i="8"/>
  <c r="I22" i="10"/>
  <c r="I34" i="8"/>
  <c r="I22" i="8"/>
  <c r="I34" i="7"/>
  <c r="I34" i="10"/>
  <c r="I22" i="7"/>
  <c r="I54" i="6"/>
  <c r="I56" i="6" s="1"/>
  <c r="I22" i="12"/>
  <c r="I34" i="12"/>
  <c r="I22" i="11"/>
  <c r="I34" i="11"/>
  <c r="I42" i="10"/>
  <c r="C56" i="6"/>
  <c r="D50" i="6" l="1"/>
  <c r="E49" i="6" s="1"/>
  <c r="B50" i="6"/>
  <c r="D46" i="6"/>
  <c r="E45" i="6" s="1"/>
  <c r="B46" i="6"/>
  <c r="D42" i="6"/>
  <c r="E41" i="6" s="1"/>
  <c r="B42" i="6"/>
  <c r="D34" i="6"/>
  <c r="E28" i="6" s="1"/>
  <c r="B34" i="6"/>
  <c r="D22" i="6"/>
  <c r="E18" i="6" s="1"/>
  <c r="B22" i="6"/>
  <c r="D11" i="6"/>
  <c r="E9" i="6" s="1"/>
  <c r="B11" i="6"/>
  <c r="C15" i="6" l="1"/>
  <c r="H22" i="6"/>
  <c r="I16" i="6" s="1"/>
  <c r="C10" i="6"/>
  <c r="H11" i="6"/>
  <c r="I10" i="6" s="1"/>
  <c r="C33" i="6"/>
  <c r="H34" i="6"/>
  <c r="I26" i="6" s="1"/>
  <c r="C49" i="6"/>
  <c r="H50" i="6"/>
  <c r="I49" i="6" s="1"/>
  <c r="C45" i="6"/>
  <c r="H46" i="6"/>
  <c r="I45" i="6" s="1"/>
  <c r="C40" i="6"/>
  <c r="H42" i="6"/>
  <c r="I39" i="6" s="1"/>
  <c r="E44" i="6"/>
  <c r="E46" i="6" s="1"/>
  <c r="C39" i="6"/>
  <c r="C14" i="6"/>
  <c r="E16" i="6"/>
  <c r="E10" i="6"/>
  <c r="E11" i="6" s="1"/>
  <c r="C21" i="6"/>
  <c r="E48" i="6"/>
  <c r="E50" i="6" s="1"/>
  <c r="C48" i="6"/>
  <c r="E39" i="6"/>
  <c r="E31" i="6"/>
  <c r="E24" i="6"/>
  <c r="E27" i="6"/>
  <c r="E26" i="6"/>
  <c r="E29" i="6"/>
  <c r="E32" i="6"/>
  <c r="C31" i="6"/>
  <c r="C26" i="6"/>
  <c r="C13" i="6"/>
  <c r="C16" i="6"/>
  <c r="C19" i="6"/>
  <c r="C9" i="6"/>
  <c r="C24" i="6"/>
  <c r="C32" i="6"/>
  <c r="E40" i="6"/>
  <c r="E13" i="6"/>
  <c r="C18" i="6"/>
  <c r="E21" i="6"/>
  <c r="C28" i="6"/>
  <c r="C41" i="6"/>
  <c r="E19" i="6"/>
  <c r="E14" i="6"/>
  <c r="C44" i="6"/>
  <c r="C17" i="6"/>
  <c r="E20" i="6"/>
  <c r="C27" i="6"/>
  <c r="E30" i="6"/>
  <c r="C29" i="6"/>
  <c r="E17" i="6"/>
  <c r="E15" i="6"/>
  <c r="C20" i="6"/>
  <c r="E25" i="6"/>
  <c r="C30" i="6"/>
  <c r="E33" i="6"/>
  <c r="C25" i="6"/>
  <c r="C50" i="6" l="1"/>
  <c r="C11" i="6"/>
  <c r="C46" i="6"/>
  <c r="C42" i="6"/>
  <c r="E42" i="6"/>
  <c r="C22" i="6"/>
  <c r="I29" i="6"/>
  <c r="E22" i="6"/>
  <c r="I21" i="6"/>
  <c r="I48" i="6"/>
  <c r="I50" i="6" s="1"/>
  <c r="E34" i="6"/>
  <c r="I24" i="6"/>
  <c r="I19" i="6"/>
  <c r="I20" i="6"/>
  <c r="I13" i="6"/>
  <c r="I18" i="6"/>
  <c r="I14" i="6"/>
  <c r="I15" i="6"/>
  <c r="I17" i="6"/>
  <c r="I9" i="6"/>
  <c r="I11" i="6" s="1"/>
  <c r="I44" i="6"/>
  <c r="I46" i="6" s="1"/>
  <c r="I27" i="6"/>
  <c r="I33" i="6"/>
  <c r="I25" i="6"/>
  <c r="I28" i="6"/>
  <c r="I30" i="6"/>
  <c r="I31" i="6"/>
  <c r="I32" i="6"/>
  <c r="C34" i="6"/>
  <c r="I40" i="6"/>
  <c r="I41" i="6"/>
  <c r="I42" i="6" l="1"/>
  <c r="I22" i="6"/>
  <c r="I34" i="6"/>
  <c r="B11" i="12"/>
  <c r="C10" i="12" s="1"/>
  <c r="H11" i="12" l="1"/>
  <c r="I10" i="12" s="1"/>
  <c r="C9" i="12"/>
  <c r="C11" i="12" s="1"/>
  <c r="I9" i="12" l="1"/>
  <c r="I11" i="12" s="1"/>
</calcChain>
</file>

<file path=xl/sharedStrings.xml><?xml version="1.0" encoding="utf-8"?>
<sst xmlns="http://schemas.openxmlformats.org/spreadsheetml/2006/main" count="462" uniqueCount="62">
  <si>
    <t>Undergraduate</t>
  </si>
  <si>
    <t>n</t>
  </si>
  <si>
    <t>%</t>
  </si>
  <si>
    <t>Doctoral</t>
  </si>
  <si>
    <t>Gender</t>
  </si>
  <si>
    <t>Male</t>
  </si>
  <si>
    <t>Female</t>
  </si>
  <si>
    <t>Total</t>
  </si>
  <si>
    <t>Race/Ethnicity</t>
  </si>
  <si>
    <t>Asian</t>
  </si>
  <si>
    <t>White</t>
  </si>
  <si>
    <t>Age (Categorized)</t>
  </si>
  <si>
    <t>Under 18</t>
  </si>
  <si>
    <t>18-19</t>
  </si>
  <si>
    <t>20-21</t>
  </si>
  <si>
    <t>22-24</t>
  </si>
  <si>
    <t>25-29</t>
  </si>
  <si>
    <t>30-34</t>
  </si>
  <si>
    <t>35-39</t>
  </si>
  <si>
    <t>40-49</t>
  </si>
  <si>
    <t>50-64</t>
  </si>
  <si>
    <t>65 and above</t>
  </si>
  <si>
    <t>Age (Average)</t>
  </si>
  <si>
    <t>Mean</t>
  </si>
  <si>
    <t>Standard Deviation</t>
  </si>
  <si>
    <t>Full-Time</t>
  </si>
  <si>
    <t>Part-Time</t>
  </si>
  <si>
    <t>FTE</t>
  </si>
  <si>
    <t>Full-Time Equivalent</t>
  </si>
  <si>
    <t>University of Illinois at Springfield</t>
  </si>
  <si>
    <t>SOURCE:  Census Day EDW File</t>
  </si>
  <si>
    <t>Campus</t>
  </si>
  <si>
    <t>Illinois Resident</t>
  </si>
  <si>
    <t>International/Non-Citizen</t>
  </si>
  <si>
    <t>Non-Illinois Resident</t>
  </si>
  <si>
    <t>Master's</t>
  </si>
  <si>
    <t>Online</t>
  </si>
  <si>
    <t>Onground</t>
  </si>
  <si>
    <t xml:space="preserve">Notes:  Status is based on 9 and 12 hours considered full time at the graduate and undergraduate levels, respectively.  FTE is based on 12 and 15 hours considered full time at the graduate and undergraduate levels, respectively.  Average age is based on a term date of each year's census. </t>
  </si>
  <si>
    <t>American Indian or Alaskan Native</t>
  </si>
  <si>
    <t>Black or African American</t>
  </si>
  <si>
    <t>Hispanic or Latino</t>
  </si>
  <si>
    <t>Native Hawaiian or Other Pacific Isl.</t>
  </si>
  <si>
    <t>Two or More Races</t>
  </si>
  <si>
    <t>Non-Resident Alien</t>
  </si>
  <si>
    <t>Unknown</t>
  </si>
  <si>
    <t>Delivery Mode of Major</t>
  </si>
  <si>
    <t>Residency  (Tuition Assessment)</t>
  </si>
  <si>
    <t>Time Status</t>
  </si>
  <si>
    <t>Degree Seeking Status</t>
  </si>
  <si>
    <t>Degree Seeking</t>
  </si>
  <si>
    <t>Not Degree Seeking</t>
  </si>
  <si>
    <t>College of Business and Management</t>
  </si>
  <si>
    <t>College of Education and Human Services</t>
  </si>
  <si>
    <t>College of Liberal Arts and Sciences</t>
  </si>
  <si>
    <t>College of Public Affairs and Administration</t>
  </si>
  <si>
    <t>Provost and Vice Chancellor of Academic Affairs</t>
  </si>
  <si>
    <t>Student Profile: Spring 2012 (as of Census)</t>
  </si>
  <si>
    <t xml:space="preserve">Note:  The new (effective fall 2010)  IPEDS race/ethnicity codes are used.  Non U.S. citizens who are pursuing an online major, but not on visa to study in the United States, are coded as "Unknown" race/ethnicity.  </t>
  </si>
  <si>
    <t xml:space="preserve"> </t>
  </si>
  <si>
    <t>University of Illinois Springfield</t>
  </si>
  <si>
    <t>Student Profile:  Spring 2018 (as of Census)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</si>
</sst>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9" x14ac:knownFonts="1">
    <font>
      <sz val="10"/>
      <name val="Arial"/>
    </font>
    <font>
      <sz val="10"/>
      <name val="Arial"/>
      <family val="2"/>
    </font>
    <font>
      <b/>
      <sz val="10"/>
      <name val="Arial"/>
      <family val="2"/>
    </font>
    <font>
      <sz val="10"/>
      <name val="Arial"/>
      <family val="2"/>
    </font>
    <font>
      <sz val="8"/>
      <name val="Arial"/>
      <family val="2"/>
    </font>
    <font>
      <b/>
      <sz val="12"/>
      <name val="Arial"/>
      <family val="2"/>
    </font>
    <font>
      <i/>
      <sz val="8"/>
      <name val="Arial"/>
      <family val="2"/>
    </font>
    <font>
      <sz val="10"/>
      <name val="Arial"/>
      <family val="2"/>
    </font>
    <font>
      <sz val="8"/>
      <name val="Arial"/>
      <family val="2"/>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57">
    <border>
      <left/>
      <right/>
      <top/>
      <bottom/>
      <diagonal/>
    </border>
    <border>
      <left/>
      <right style="hair">
        <color indexed="64"/>
      </right>
      <top style="hair">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double">
        <color indexed="64"/>
      </right>
      <top/>
      <bottom style="hair">
        <color indexed="64"/>
      </bottom>
      <diagonal/>
    </border>
    <border>
      <left/>
      <right style="double">
        <color indexed="64"/>
      </right>
      <top style="hair">
        <color indexed="64"/>
      </top>
      <bottom/>
      <diagonal/>
    </border>
    <border>
      <left style="thin">
        <color indexed="64"/>
      </left>
      <right style="hair">
        <color indexed="64"/>
      </right>
      <top style="double">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s>
  <cellStyleXfs count="2">
    <xf numFmtId="0" fontId="0" fillId="0" borderId="0"/>
    <xf numFmtId="9" fontId="1" fillId="0" borderId="0" applyFont="0" applyFill="0" applyBorder="0" applyAlignment="0" applyProtection="0"/>
  </cellStyleXfs>
  <cellXfs count="124">
    <xf numFmtId="0" fontId="0" fillId="0" borderId="0" xfId="0"/>
    <xf numFmtId="0" fontId="0" fillId="0" borderId="1" xfId="0" applyBorder="1" applyAlignment="1"/>
    <xf numFmtId="0" fontId="0" fillId="0" borderId="0" xfId="0" applyAlignment="1">
      <alignment horizontal="right" indent="1"/>
    </xf>
    <xf numFmtId="3" fontId="0" fillId="0" borderId="0" xfId="0" applyNumberFormat="1"/>
    <xf numFmtId="3" fontId="0" fillId="0" borderId="12" xfId="0" applyNumberFormat="1" applyBorder="1" applyAlignment="1"/>
    <xf numFmtId="0" fontId="0" fillId="0" borderId="12" xfId="0" applyBorder="1" applyAlignment="1"/>
    <xf numFmtId="3" fontId="0" fillId="0" borderId="1" xfId="0" applyNumberFormat="1" applyBorder="1" applyAlignment="1"/>
    <xf numFmtId="3" fontId="0" fillId="0" borderId="4" xfId="0" applyNumberFormat="1" applyBorder="1" applyAlignment="1"/>
    <xf numFmtId="0" fontId="0" fillId="0" borderId="4" xfId="0" applyBorder="1" applyAlignment="1"/>
    <xf numFmtId="0" fontId="0" fillId="0" borderId="17" xfId="0" applyBorder="1" applyAlignment="1">
      <alignment horizontal="left" indent="1"/>
    </xf>
    <xf numFmtId="0" fontId="0" fillId="0" borderId="18" xfId="0" applyBorder="1" applyAlignment="1">
      <alignment horizontal="left" indent="1"/>
    </xf>
    <xf numFmtId="0" fontId="0" fillId="0" borderId="19" xfId="0" applyBorder="1" applyAlignment="1">
      <alignment horizontal="right"/>
    </xf>
    <xf numFmtId="0" fontId="0" fillId="0" borderId="19" xfId="0" applyBorder="1" applyAlignment="1">
      <alignment horizontal="left" indent="1"/>
    </xf>
    <xf numFmtId="0" fontId="4" fillId="0" borderId="0" xfId="0" applyFont="1"/>
    <xf numFmtId="0" fontId="4" fillId="0" borderId="0" xfId="0" applyFont="1" applyAlignment="1">
      <alignment horizontal="right" indent="1"/>
    </xf>
    <xf numFmtId="164" fontId="1" fillId="0" borderId="10" xfId="1" applyNumberFormat="1" applyFont="1" applyBorder="1" applyAlignment="1"/>
    <xf numFmtId="164" fontId="1" fillId="0" borderId="13" xfId="1" applyNumberFormat="1" applyFont="1" applyBorder="1" applyAlignment="1"/>
    <xf numFmtId="164" fontId="1" fillId="0" borderId="11" xfId="1" applyNumberFormat="1" applyFont="1" applyBorder="1" applyAlignment="1"/>
    <xf numFmtId="164" fontId="1" fillId="0" borderId="14" xfId="1" applyNumberFormat="1" applyFont="1" applyBorder="1" applyAlignment="1"/>
    <xf numFmtId="164" fontId="1" fillId="0" borderId="5" xfId="1" applyNumberFormat="1" applyFont="1" applyBorder="1" applyAlignment="1"/>
    <xf numFmtId="164" fontId="1" fillId="0" borderId="6" xfId="1" applyNumberFormat="1" applyFont="1" applyBorder="1" applyAlignment="1"/>
    <xf numFmtId="164" fontId="1" fillId="0" borderId="15" xfId="1" applyNumberFormat="1" applyFont="1" applyBorder="1" applyAlignment="1"/>
    <xf numFmtId="164" fontId="1" fillId="0" borderId="16" xfId="1" applyNumberFormat="1" applyFont="1" applyBorder="1" applyAlignment="1"/>
    <xf numFmtId="0" fontId="0" fillId="0" borderId="31" xfId="0" applyBorder="1" applyAlignment="1">
      <alignment horizontal="left" indent="1"/>
    </xf>
    <xf numFmtId="0" fontId="0" fillId="2" borderId="2" xfId="0" applyFill="1" applyBorder="1"/>
    <xf numFmtId="0" fontId="0" fillId="2" borderId="3" xfId="0" applyFill="1" applyBorder="1"/>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right" indent="1"/>
    </xf>
    <xf numFmtId="0" fontId="2" fillId="2" borderId="6" xfId="0" applyFont="1" applyFill="1" applyBorder="1" applyAlignment="1">
      <alignment horizontal="center"/>
    </xf>
    <xf numFmtId="0" fontId="2" fillId="2" borderId="7" xfId="0" applyFont="1" applyFill="1" applyBorder="1"/>
    <xf numFmtId="0" fontId="0" fillId="2" borderId="8" xfId="0" applyFill="1" applyBorder="1"/>
    <xf numFmtId="0" fontId="0" fillId="2" borderId="8" xfId="0" applyFill="1" applyBorder="1" applyAlignment="1">
      <alignment horizontal="right" indent="1"/>
    </xf>
    <xf numFmtId="0" fontId="0" fillId="2" borderId="9" xfId="0" applyFill="1" applyBorder="1"/>
    <xf numFmtId="0" fontId="2" fillId="2" borderId="20" xfId="0" applyFont="1" applyFill="1" applyBorder="1"/>
    <xf numFmtId="0" fontId="2" fillId="2" borderId="8" xfId="0" applyFont="1" applyFill="1" applyBorder="1"/>
    <xf numFmtId="0" fontId="2" fillId="2" borderId="8" xfId="0" applyFont="1" applyFill="1" applyBorder="1" applyAlignment="1">
      <alignment horizontal="right" indent="1"/>
    </xf>
    <xf numFmtId="0" fontId="0" fillId="2" borderId="8" xfId="0" applyFill="1" applyBorder="1" applyAlignment="1"/>
    <xf numFmtId="0" fontId="0" fillId="2" borderId="9" xfId="0" applyFill="1" applyBorder="1" applyAlignment="1"/>
    <xf numFmtId="0" fontId="2" fillId="2" borderId="9" xfId="0" applyFont="1" applyFill="1" applyBorder="1"/>
    <xf numFmtId="164" fontId="1" fillId="3" borderId="6" xfId="1" applyNumberFormat="1" applyFont="1" applyFill="1" applyBorder="1" applyAlignment="1"/>
    <xf numFmtId="0" fontId="0" fillId="3" borderId="17" xfId="0" applyFill="1" applyBorder="1" applyAlignment="1">
      <alignment horizontal="left" indent="1"/>
    </xf>
    <xf numFmtId="0" fontId="1" fillId="0" borderId="17" xfId="0" applyFont="1" applyBorder="1" applyAlignment="1">
      <alignment horizontal="left" indent="1"/>
    </xf>
    <xf numFmtId="0" fontId="1" fillId="0" borderId="18" xfId="0" applyFont="1" applyBorder="1" applyAlignment="1">
      <alignment horizontal="left" indent="1"/>
    </xf>
    <xf numFmtId="0" fontId="0" fillId="0" borderId="32" xfId="0" applyBorder="1" applyAlignment="1">
      <alignment horizontal="right"/>
    </xf>
    <xf numFmtId="3" fontId="0" fillId="0" borderId="33" xfId="0" applyNumberFormat="1" applyBorder="1" applyAlignment="1"/>
    <xf numFmtId="164" fontId="1" fillId="0" borderId="34" xfId="1" applyNumberFormat="1" applyFont="1" applyBorder="1" applyAlignment="1"/>
    <xf numFmtId="164" fontId="1" fillId="3" borderId="35" xfId="1" applyNumberFormat="1" applyFont="1" applyFill="1" applyBorder="1" applyAlignment="1"/>
    <xf numFmtId="0" fontId="3" fillId="0" borderId="36" xfId="0" applyFont="1" applyBorder="1" applyAlignment="1">
      <alignment horizontal="left" indent="1"/>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30" xfId="0" applyFont="1" applyFill="1" applyBorder="1" applyAlignment="1">
      <alignment horizontal="center"/>
    </xf>
    <xf numFmtId="0" fontId="2" fillId="2" borderId="23" xfId="0" applyFont="1" applyFill="1" applyBorder="1" applyAlignment="1">
      <alignment horizontal="center"/>
    </xf>
    <xf numFmtId="0" fontId="4" fillId="0" borderId="0" xfId="0" applyFont="1" applyAlignment="1">
      <alignment wrapText="1"/>
    </xf>
    <xf numFmtId="164" fontId="7" fillId="0" borderId="10" xfId="1" applyNumberFormat="1" applyFont="1" applyBorder="1" applyAlignment="1"/>
    <xf numFmtId="164" fontId="7" fillId="0" borderId="13" xfId="1" applyNumberFormat="1" applyFont="1" applyBorder="1" applyAlignment="1"/>
    <xf numFmtId="164" fontId="7" fillId="0" borderId="11" xfId="1" applyNumberFormat="1" applyFont="1" applyBorder="1" applyAlignment="1"/>
    <xf numFmtId="164" fontId="7" fillId="0" borderId="14" xfId="1" applyNumberFormat="1" applyFont="1" applyBorder="1" applyAlignment="1"/>
    <xf numFmtId="164" fontId="7" fillId="0" borderId="5" xfId="1" applyNumberFormat="1" applyFont="1" applyBorder="1" applyAlignment="1"/>
    <xf numFmtId="164" fontId="7" fillId="0" borderId="6" xfId="1" applyNumberFormat="1" applyFont="1" applyBorder="1" applyAlignment="1"/>
    <xf numFmtId="9" fontId="7" fillId="0" borderId="5" xfId="1" applyNumberFormat="1" applyFont="1" applyBorder="1" applyAlignment="1"/>
    <xf numFmtId="164" fontId="7" fillId="0" borderId="15" xfId="1" applyNumberFormat="1" applyFont="1" applyBorder="1" applyAlignment="1"/>
    <xf numFmtId="164" fontId="7" fillId="0" borderId="16" xfId="1" applyNumberFormat="1" applyFont="1" applyBorder="1" applyAlignment="1"/>
    <xf numFmtId="164" fontId="7" fillId="3" borderId="6" xfId="1" applyNumberFormat="1" applyFont="1" applyFill="1" applyBorder="1" applyAlignment="1"/>
    <xf numFmtId="0" fontId="1" fillId="0" borderId="44" xfId="0" applyFont="1" applyBorder="1" applyAlignment="1">
      <alignment horizontal="left" indent="1"/>
    </xf>
    <xf numFmtId="164" fontId="7" fillId="0" borderId="34" xfId="1" applyNumberFormat="1" applyFont="1" applyBorder="1" applyAlignment="1"/>
    <xf numFmtId="164" fontId="7" fillId="3" borderId="35" xfId="1" applyNumberFormat="1" applyFont="1" applyFill="1" applyBorder="1" applyAlignment="1"/>
    <xf numFmtId="0" fontId="8" fillId="0" borderId="0" xfId="0" applyFont="1" applyAlignment="1">
      <alignment wrapText="1"/>
    </xf>
    <xf numFmtId="0" fontId="0" fillId="0" borderId="0" xfId="0" applyAlignment="1">
      <alignment wrapText="1"/>
    </xf>
    <xf numFmtId="0" fontId="8" fillId="0" borderId="0" xfId="0" applyFont="1" applyAlignment="1"/>
    <xf numFmtId="2" fontId="0" fillId="0" borderId="24" xfId="0" applyNumberFormat="1" applyBorder="1" applyAlignment="1">
      <alignment horizontal="right" indent="3"/>
    </xf>
    <xf numFmtId="2" fontId="0" fillId="0" borderId="26" xfId="0" applyNumberFormat="1" applyBorder="1" applyAlignment="1">
      <alignment horizontal="right" indent="3"/>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54" xfId="0" applyFont="1" applyFill="1" applyBorder="1" applyAlignment="1">
      <alignment horizontal="center"/>
    </xf>
    <xf numFmtId="0" fontId="2" fillId="2" borderId="26" xfId="0" applyFont="1" applyFill="1" applyBorder="1" applyAlignment="1">
      <alignment horizontal="center"/>
    </xf>
    <xf numFmtId="164" fontId="1" fillId="0" borderId="24" xfId="1" applyNumberFormat="1" applyFont="1" applyBorder="1" applyAlignment="1"/>
    <xf numFmtId="164" fontId="1" fillId="0" borderId="55" xfId="1" applyNumberFormat="1" applyFont="1" applyBorder="1" applyAlignment="1"/>
    <xf numFmtId="164" fontId="1" fillId="0" borderId="26" xfId="1" applyNumberFormat="1" applyFont="1" applyBorder="1" applyAlignment="1"/>
    <xf numFmtId="9" fontId="1" fillId="0" borderId="0" xfId="1" applyNumberFormat="1" applyFont="1" applyBorder="1" applyAlignment="1"/>
    <xf numFmtId="164" fontId="1" fillId="0" borderId="0" xfId="1" applyNumberFormat="1" applyFont="1" applyBorder="1" applyAlignment="1"/>
    <xf numFmtId="166" fontId="0" fillId="0" borderId="37" xfId="0" applyNumberFormat="1" applyBorder="1" applyAlignment="1">
      <alignment horizontal="right" indent="2"/>
    </xf>
    <xf numFmtId="164" fontId="1" fillId="0" borderId="56" xfId="1" applyNumberFormat="1" applyFont="1" applyBorder="1" applyAlignment="1"/>
    <xf numFmtId="166" fontId="0" fillId="0" borderId="0" xfId="0" applyNumberFormat="1"/>
    <xf numFmtId="0" fontId="5" fillId="0" borderId="0" xfId="0" applyFont="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30" xfId="0" applyFont="1" applyFill="1" applyBorder="1" applyAlignment="1">
      <alignment horizontal="center"/>
    </xf>
    <xf numFmtId="0" fontId="2" fillId="2" borderId="23" xfId="0" applyFont="1" applyFill="1" applyBorder="1" applyAlignment="1">
      <alignment horizontal="center"/>
    </xf>
    <xf numFmtId="2" fontId="0" fillId="0" borderId="24" xfId="0" applyNumberFormat="1" applyBorder="1" applyAlignment="1">
      <alignment horizontal="right" indent="3"/>
    </xf>
    <xf numFmtId="2" fontId="0" fillId="0" borderId="25" xfId="0" applyNumberFormat="1" applyBorder="1" applyAlignment="1">
      <alignment horizontal="right" indent="3"/>
    </xf>
    <xf numFmtId="2" fontId="0" fillId="0" borderId="24" xfId="0" applyNumberFormat="1" applyFill="1" applyBorder="1" applyAlignment="1">
      <alignment horizontal="right" indent="3"/>
    </xf>
    <xf numFmtId="2" fontId="0" fillId="0" borderId="28" xfId="0" applyNumberFormat="1" applyFill="1" applyBorder="1" applyAlignment="1">
      <alignment horizontal="right" indent="3"/>
    </xf>
    <xf numFmtId="2" fontId="0" fillId="0" borderId="26" xfId="0" applyNumberFormat="1" applyBorder="1" applyAlignment="1">
      <alignment horizontal="right" indent="3"/>
    </xf>
    <xf numFmtId="2" fontId="0" fillId="0" borderId="27" xfId="0" applyNumberFormat="1" applyBorder="1" applyAlignment="1">
      <alignment horizontal="right" indent="3"/>
    </xf>
    <xf numFmtId="2" fontId="0" fillId="0" borderId="26" xfId="0" applyNumberFormat="1" applyFill="1" applyBorder="1" applyAlignment="1">
      <alignment horizontal="right" indent="3"/>
    </xf>
    <xf numFmtId="2" fontId="0" fillId="0" borderId="29" xfId="0" applyNumberFormat="1" applyFill="1" applyBorder="1" applyAlignment="1">
      <alignment horizontal="right" indent="3"/>
    </xf>
    <xf numFmtId="0" fontId="4" fillId="0" borderId="0" xfId="0" applyFont="1" applyAlignment="1"/>
    <xf numFmtId="0" fontId="6" fillId="0" borderId="0" xfId="0" applyFont="1" applyAlignment="1">
      <alignment horizontal="right"/>
    </xf>
    <xf numFmtId="166" fontId="0" fillId="0" borderId="37" xfId="0" applyNumberFormat="1" applyBorder="1" applyAlignment="1">
      <alignment horizontal="right" indent="3"/>
    </xf>
    <xf numFmtId="166" fontId="0" fillId="0" borderId="38" xfId="0" applyNumberFormat="1" applyBorder="1" applyAlignment="1">
      <alignment horizontal="right" indent="3"/>
    </xf>
    <xf numFmtId="166" fontId="0" fillId="0" borderId="39" xfId="0" applyNumberFormat="1" applyBorder="1" applyAlignment="1">
      <alignment horizontal="right" indent="2"/>
    </xf>
    <xf numFmtId="166" fontId="0" fillId="0" borderId="38" xfId="0" applyNumberFormat="1" applyBorder="1" applyAlignment="1">
      <alignment horizontal="right" indent="2"/>
    </xf>
    <xf numFmtId="166" fontId="0" fillId="0" borderId="40" xfId="0" applyNumberFormat="1" applyBorder="1" applyAlignment="1">
      <alignment horizontal="right" indent="2"/>
    </xf>
    <xf numFmtId="0" fontId="4" fillId="0" borderId="0" xfId="0" applyFont="1" applyAlignment="1">
      <alignment wrapText="1"/>
    </xf>
    <xf numFmtId="0" fontId="4" fillId="0" borderId="0" xfId="0" applyFont="1" applyAlignment="1">
      <alignment horizontal="right"/>
    </xf>
    <xf numFmtId="0" fontId="6" fillId="0" borderId="0" xfId="0" quotePrefix="1" applyFont="1" applyAlignment="1">
      <alignment horizontal="right"/>
    </xf>
    <xf numFmtId="0" fontId="2" fillId="2" borderId="52" xfId="0" applyFont="1" applyFill="1" applyBorder="1" applyAlignment="1">
      <alignment horizontal="center"/>
    </xf>
    <xf numFmtId="0" fontId="2" fillId="2" borderId="53" xfId="0" applyFont="1" applyFill="1" applyBorder="1" applyAlignment="1">
      <alignment horizontal="center"/>
    </xf>
    <xf numFmtId="165" fontId="0" fillId="0" borderId="41" xfId="0" applyNumberFormat="1" applyBorder="1" applyAlignment="1">
      <alignment horizontal="center"/>
    </xf>
    <xf numFmtId="165" fontId="0" fillId="0" borderId="45" xfId="0" applyNumberFormat="1" applyBorder="1" applyAlignment="1">
      <alignment horizontal="center"/>
    </xf>
    <xf numFmtId="165" fontId="0" fillId="0" borderId="9" xfId="0" applyNumberFormat="1" applyBorder="1" applyAlignment="1">
      <alignment horizontal="center"/>
    </xf>
    <xf numFmtId="2" fontId="0" fillId="0" borderId="46" xfId="0" applyNumberFormat="1" applyBorder="1" applyAlignment="1">
      <alignment horizontal="center"/>
    </xf>
    <xf numFmtId="2" fontId="0" fillId="0" borderId="47" xfId="0" applyNumberFormat="1" applyBorder="1" applyAlignment="1">
      <alignment horizontal="center"/>
    </xf>
    <xf numFmtId="2" fontId="0" fillId="0" borderId="50" xfId="0" applyNumberFormat="1" applyBorder="1" applyAlignment="1">
      <alignment horizontal="center"/>
    </xf>
    <xf numFmtId="2" fontId="0" fillId="0" borderId="48" xfId="0" applyNumberFormat="1" applyBorder="1" applyAlignment="1">
      <alignment horizontal="center"/>
    </xf>
    <xf numFmtId="2" fontId="0" fillId="0" borderId="49" xfId="0" applyNumberFormat="1" applyBorder="1" applyAlignment="1">
      <alignment horizontal="center"/>
    </xf>
    <xf numFmtId="2" fontId="0" fillId="0" borderId="51" xfId="0" applyNumberFormat="1" applyBorder="1" applyAlignment="1">
      <alignment horizontal="center"/>
    </xf>
    <xf numFmtId="166" fontId="0" fillId="0" borderId="41" xfId="0" applyNumberFormat="1" applyBorder="1" applyAlignment="1">
      <alignment horizontal="center"/>
    </xf>
    <xf numFmtId="166" fontId="0" fillId="0" borderId="42" xfId="0" applyNumberFormat="1" applyBorder="1" applyAlignment="1">
      <alignment horizontal="center"/>
    </xf>
    <xf numFmtId="166" fontId="0" fillId="0" borderId="43" xfId="0" applyNumberFormat="1" applyBorder="1" applyAlignment="1">
      <alignment horizontal="center"/>
    </xf>
    <xf numFmtId="166" fontId="0" fillId="0" borderId="9" xfId="0" applyNumberFormat="1" applyBorder="1" applyAlignment="1">
      <alignment horizontal="center"/>
    </xf>
    <xf numFmtId="0" fontId="8" fillId="0" borderId="0" xfId="0" applyFont="1" applyAlignment="1"/>
    <xf numFmtId="0" fontId="8" fillId="0" borderId="0" xfId="0" applyFont="1" applyAlignment="1">
      <alignment horizontal="right"/>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tabSelected="1" zoomScale="96" zoomScaleNormal="96" workbookViewId="0">
      <selection activeCell="A3" sqref="A3:I3"/>
    </sheetView>
  </sheetViews>
  <sheetFormatPr defaultRowHeight="12.75" x14ac:dyDescent="0.2"/>
  <cols>
    <col min="1" max="1" width="36.7109375" customWidth="1"/>
    <col min="2" max="5" width="8.7109375" customWidth="1"/>
    <col min="6" max="7" width="8.7109375" hidden="1" customWidth="1"/>
    <col min="8" max="9" width="8.7109375" customWidth="1"/>
  </cols>
  <sheetData>
    <row r="2" spans="1:9" ht="15.75" x14ac:dyDescent="0.25">
      <c r="A2" s="84" t="s">
        <v>60</v>
      </c>
      <c r="B2" s="84"/>
      <c r="C2" s="84"/>
      <c r="D2" s="84"/>
      <c r="E2" s="84"/>
      <c r="F2" s="84"/>
      <c r="G2" s="84"/>
      <c r="H2" s="84"/>
      <c r="I2" s="84"/>
    </row>
    <row r="3" spans="1:9" ht="15.75" x14ac:dyDescent="0.25">
      <c r="A3" s="84" t="s">
        <v>61</v>
      </c>
      <c r="B3" s="84"/>
      <c r="C3" s="84"/>
      <c r="D3" s="84"/>
      <c r="E3" s="84"/>
      <c r="F3" s="84"/>
      <c r="G3" s="84"/>
      <c r="H3" s="84"/>
      <c r="I3" s="84"/>
    </row>
    <row r="4" spans="1:9" ht="15.75" x14ac:dyDescent="0.25">
      <c r="A4" s="84" t="s">
        <v>52</v>
      </c>
      <c r="B4" s="84"/>
      <c r="C4" s="84"/>
      <c r="D4" s="84"/>
      <c r="E4" s="84"/>
      <c r="F4" s="84"/>
      <c r="G4" s="84"/>
      <c r="H4" s="84"/>
      <c r="I4" s="84"/>
    </row>
    <row r="5" spans="1:9" ht="13.5" thickBot="1" x14ac:dyDescent="0.25"/>
    <row r="6" spans="1:9" ht="13.5" thickTop="1" x14ac:dyDescent="0.2">
      <c r="A6" s="24"/>
      <c r="B6" s="85" t="s">
        <v>0</v>
      </c>
      <c r="C6" s="86"/>
      <c r="D6" s="87" t="s">
        <v>35</v>
      </c>
      <c r="E6" s="86"/>
      <c r="F6" s="74"/>
      <c r="G6" s="74"/>
      <c r="H6" s="85" t="s">
        <v>7</v>
      </c>
      <c r="I6" s="88"/>
    </row>
    <row r="7" spans="1:9" x14ac:dyDescent="0.2">
      <c r="A7" s="25"/>
      <c r="B7" s="26" t="s">
        <v>1</v>
      </c>
      <c r="C7" s="27" t="s">
        <v>2</v>
      </c>
      <c r="D7" s="26" t="s">
        <v>1</v>
      </c>
      <c r="E7" s="27" t="s">
        <v>2</v>
      </c>
      <c r="F7" s="75"/>
      <c r="G7" s="75"/>
      <c r="H7" s="26" t="s">
        <v>1</v>
      </c>
      <c r="I7" s="29" t="s">
        <v>2</v>
      </c>
    </row>
    <row r="8" spans="1:9" x14ac:dyDescent="0.2">
      <c r="A8" s="30" t="s">
        <v>4</v>
      </c>
      <c r="B8" s="31"/>
      <c r="C8" s="31"/>
      <c r="D8" s="31"/>
      <c r="E8" s="31"/>
      <c r="F8" s="31"/>
      <c r="G8" s="31"/>
      <c r="H8" s="31"/>
      <c r="I8" s="33"/>
    </row>
    <row r="9" spans="1:9" x14ac:dyDescent="0.2">
      <c r="A9" s="9" t="s">
        <v>5</v>
      </c>
      <c r="B9" s="4">
        <v>349</v>
      </c>
      <c r="C9" s="15">
        <f>B9/B11</f>
        <v>0.52245508982035926</v>
      </c>
      <c r="D9" s="4">
        <v>211</v>
      </c>
      <c r="E9" s="15">
        <f>D9/D11</f>
        <v>0.53826530612244894</v>
      </c>
      <c r="F9" s="4">
        <v>0</v>
      </c>
      <c r="G9" s="15" t="s">
        <v>59</v>
      </c>
      <c r="H9" s="4">
        <f>B9+D9</f>
        <v>560</v>
      </c>
      <c r="I9" s="16">
        <f>H9/H11</f>
        <v>0.52830188679245282</v>
      </c>
    </row>
    <row r="10" spans="1:9" x14ac:dyDescent="0.2">
      <c r="A10" s="10" t="s">
        <v>6</v>
      </c>
      <c r="B10" s="6">
        <v>319</v>
      </c>
      <c r="C10" s="17">
        <f>B10/B11</f>
        <v>0.47754491017964074</v>
      </c>
      <c r="D10" s="6">
        <v>181</v>
      </c>
      <c r="E10" s="17">
        <f>D10/D11</f>
        <v>0.46173469387755101</v>
      </c>
      <c r="F10" s="6">
        <v>0</v>
      </c>
      <c r="G10" s="17" t="s">
        <v>59</v>
      </c>
      <c r="H10" s="6">
        <f>B10+D10</f>
        <v>500</v>
      </c>
      <c r="I10" s="18">
        <f>H10/H11</f>
        <v>0.47169811320754718</v>
      </c>
    </row>
    <row r="11" spans="1:9" x14ac:dyDescent="0.2">
      <c r="A11" s="11" t="s">
        <v>7</v>
      </c>
      <c r="B11" s="7">
        <f>SUM(B9:B10)</f>
        <v>668</v>
      </c>
      <c r="C11" s="19">
        <f>SUM(C9:C10)</f>
        <v>1</v>
      </c>
      <c r="D11" s="7">
        <f>D9+D10</f>
        <v>392</v>
      </c>
      <c r="E11" s="19">
        <f>SUM(E9:E10)</f>
        <v>1</v>
      </c>
      <c r="F11" s="7">
        <f>F9+F10</f>
        <v>0</v>
      </c>
      <c r="G11" s="19" t="s">
        <v>59</v>
      </c>
      <c r="H11" s="7">
        <f>B11+D11</f>
        <v>1060</v>
      </c>
      <c r="I11" s="20">
        <f>SUM(I9:I10)</f>
        <v>1</v>
      </c>
    </row>
    <row r="12" spans="1:9" x14ac:dyDescent="0.2">
      <c r="A12" s="30" t="s">
        <v>8</v>
      </c>
      <c r="B12" s="37"/>
      <c r="C12" s="37"/>
      <c r="D12" s="37"/>
      <c r="E12" s="37"/>
      <c r="F12" s="37"/>
      <c r="G12" s="37"/>
      <c r="H12" s="37"/>
      <c r="I12" s="38"/>
    </row>
    <row r="13" spans="1:9" x14ac:dyDescent="0.2">
      <c r="A13" s="9" t="s">
        <v>39</v>
      </c>
      <c r="B13" s="5">
        <v>0</v>
      </c>
      <c r="C13" s="15">
        <f>B13/B22</f>
        <v>0</v>
      </c>
      <c r="D13" s="5">
        <v>0</v>
      </c>
      <c r="E13" s="15">
        <f>D13/D22</f>
        <v>0</v>
      </c>
      <c r="F13" s="5">
        <v>0</v>
      </c>
      <c r="G13" s="76"/>
      <c r="H13" s="4">
        <f t="shared" ref="H13:H22" si="0">B13+D13</f>
        <v>0</v>
      </c>
      <c r="I13" s="16">
        <f>H13/H22</f>
        <v>0</v>
      </c>
    </row>
    <row r="14" spans="1:9" x14ac:dyDescent="0.2">
      <c r="A14" s="10" t="s">
        <v>9</v>
      </c>
      <c r="B14" s="1">
        <v>21</v>
      </c>
      <c r="C14" s="17">
        <f>B14/B22</f>
        <v>3.1437125748502992E-2</v>
      </c>
      <c r="D14" s="1">
        <v>19</v>
      </c>
      <c r="E14" s="17">
        <f>D14/D22</f>
        <v>4.8469387755102039E-2</v>
      </c>
      <c r="F14" s="1">
        <v>0</v>
      </c>
      <c r="G14" s="77"/>
      <c r="H14" s="6">
        <f t="shared" si="0"/>
        <v>40</v>
      </c>
      <c r="I14" s="18">
        <f>H14/H22</f>
        <v>3.7735849056603772E-2</v>
      </c>
    </row>
    <row r="15" spans="1:9" x14ac:dyDescent="0.2">
      <c r="A15" s="10" t="s">
        <v>40</v>
      </c>
      <c r="B15" s="1">
        <v>76</v>
      </c>
      <c r="C15" s="17">
        <f>B15/B22</f>
        <v>0.11377245508982035</v>
      </c>
      <c r="D15" s="1">
        <v>22</v>
      </c>
      <c r="E15" s="17">
        <f>D15/D22</f>
        <v>5.6122448979591837E-2</v>
      </c>
      <c r="F15" s="1">
        <v>0</v>
      </c>
      <c r="G15" s="77"/>
      <c r="H15" s="6">
        <f t="shared" si="0"/>
        <v>98</v>
      </c>
      <c r="I15" s="18">
        <f>H15/H22</f>
        <v>9.2452830188679239E-2</v>
      </c>
    </row>
    <row r="16" spans="1:9" x14ac:dyDescent="0.2">
      <c r="A16" s="10" t="s">
        <v>41</v>
      </c>
      <c r="B16" s="1">
        <v>41</v>
      </c>
      <c r="C16" s="17">
        <f>B16/B22</f>
        <v>6.1377245508982034E-2</v>
      </c>
      <c r="D16" s="1">
        <v>15</v>
      </c>
      <c r="E16" s="17">
        <f>D16/D22</f>
        <v>3.826530612244898E-2</v>
      </c>
      <c r="F16" s="1">
        <v>0</v>
      </c>
      <c r="G16" s="77"/>
      <c r="H16" s="6">
        <f t="shared" si="0"/>
        <v>56</v>
      </c>
      <c r="I16" s="18">
        <f>H16/H22</f>
        <v>5.2830188679245285E-2</v>
      </c>
    </row>
    <row r="17" spans="1:9" x14ac:dyDescent="0.2">
      <c r="A17" s="10" t="s">
        <v>42</v>
      </c>
      <c r="B17" s="1">
        <v>0</v>
      </c>
      <c r="C17" s="17">
        <f>B17/B22</f>
        <v>0</v>
      </c>
      <c r="D17" s="1">
        <v>0</v>
      </c>
      <c r="E17" s="17">
        <f>D17/D22</f>
        <v>0</v>
      </c>
      <c r="F17" s="1">
        <v>0</v>
      </c>
      <c r="G17" s="77"/>
      <c r="H17" s="6">
        <f t="shared" si="0"/>
        <v>0</v>
      </c>
      <c r="I17" s="18">
        <f>H17/H22</f>
        <v>0</v>
      </c>
    </row>
    <row r="18" spans="1:9" x14ac:dyDescent="0.2">
      <c r="A18" s="10" t="s">
        <v>10</v>
      </c>
      <c r="B18" s="6">
        <v>441</v>
      </c>
      <c r="C18" s="17">
        <f>B18/B22</f>
        <v>0.66017964071856283</v>
      </c>
      <c r="D18" s="6">
        <v>173</v>
      </c>
      <c r="E18" s="17">
        <f>D18/D22</f>
        <v>0.44132653061224492</v>
      </c>
      <c r="F18" s="6">
        <v>0</v>
      </c>
      <c r="G18" s="77"/>
      <c r="H18" s="6">
        <f t="shared" si="0"/>
        <v>614</v>
      </c>
      <c r="I18" s="18">
        <f>H18/H22</f>
        <v>0.57924528301886791</v>
      </c>
    </row>
    <row r="19" spans="1:9" x14ac:dyDescent="0.2">
      <c r="A19" s="10" t="s">
        <v>43</v>
      </c>
      <c r="B19" s="6">
        <v>20</v>
      </c>
      <c r="C19" s="17">
        <f>B19/B22</f>
        <v>2.9940119760479042E-2</v>
      </c>
      <c r="D19" s="6">
        <v>6</v>
      </c>
      <c r="E19" s="17">
        <f>D19/D22</f>
        <v>1.5306122448979591E-2</v>
      </c>
      <c r="F19" s="6">
        <v>0</v>
      </c>
      <c r="G19" s="77"/>
      <c r="H19" s="6">
        <f t="shared" si="0"/>
        <v>26</v>
      </c>
      <c r="I19" s="18">
        <f>H19/H22</f>
        <v>2.4528301886792454E-2</v>
      </c>
    </row>
    <row r="20" spans="1:9" x14ac:dyDescent="0.2">
      <c r="A20" s="10" t="s">
        <v>44</v>
      </c>
      <c r="B20" s="1">
        <v>62</v>
      </c>
      <c r="C20" s="17">
        <f>B20/B22</f>
        <v>9.2814371257485026E-2</v>
      </c>
      <c r="D20" s="1">
        <v>152</v>
      </c>
      <c r="E20" s="17">
        <f>D20/D22</f>
        <v>0.38775510204081631</v>
      </c>
      <c r="F20" s="1">
        <v>0</v>
      </c>
      <c r="G20" s="77"/>
      <c r="H20" s="6">
        <f t="shared" si="0"/>
        <v>214</v>
      </c>
      <c r="I20" s="18">
        <f>H20/H22</f>
        <v>0.2018867924528302</v>
      </c>
    </row>
    <row r="21" spans="1:9" x14ac:dyDescent="0.2">
      <c r="A21" s="23" t="s">
        <v>45</v>
      </c>
      <c r="B21" s="8">
        <v>7</v>
      </c>
      <c r="C21" s="17">
        <f>B21/B22</f>
        <v>1.0479041916167664E-2</v>
      </c>
      <c r="D21" s="8">
        <v>5</v>
      </c>
      <c r="E21" s="17">
        <f>D21/D22</f>
        <v>1.2755102040816327E-2</v>
      </c>
      <c r="F21" s="8">
        <v>0</v>
      </c>
      <c r="G21" s="78"/>
      <c r="H21" s="7">
        <f t="shared" si="0"/>
        <v>12</v>
      </c>
      <c r="I21" s="20">
        <f>H21/H22</f>
        <v>1.1320754716981131E-2</v>
      </c>
    </row>
    <row r="22" spans="1:9" x14ac:dyDescent="0.2">
      <c r="A22" s="11" t="s">
        <v>7</v>
      </c>
      <c r="B22" s="7">
        <f>SUM(B13:B21)</f>
        <v>668</v>
      </c>
      <c r="C22" s="19">
        <f>SUM(C13:C21)</f>
        <v>1</v>
      </c>
      <c r="D22" s="7">
        <f>SUM(D13:D21)</f>
        <v>392</v>
      </c>
      <c r="E22" s="19">
        <f>SUM(E13:E21)</f>
        <v>0.99999999999999989</v>
      </c>
      <c r="F22" s="7">
        <f>SUM(F13:F21)</f>
        <v>0</v>
      </c>
      <c r="G22" s="78"/>
      <c r="H22" s="7">
        <f t="shared" si="0"/>
        <v>1060</v>
      </c>
      <c r="I22" s="20">
        <f>SUM(I13:I21)</f>
        <v>1</v>
      </c>
    </row>
    <row r="23" spans="1:9" x14ac:dyDescent="0.2">
      <c r="A23" s="30" t="s">
        <v>11</v>
      </c>
      <c r="B23" s="37"/>
      <c r="C23" s="37"/>
      <c r="D23" s="37"/>
      <c r="E23" s="37"/>
      <c r="F23" s="37"/>
      <c r="G23" s="37"/>
      <c r="H23" s="37"/>
      <c r="I23" s="38"/>
    </row>
    <row r="24" spans="1:9" x14ac:dyDescent="0.2">
      <c r="A24" s="41" t="s">
        <v>12</v>
      </c>
      <c r="B24" s="5">
        <v>0</v>
      </c>
      <c r="C24" s="15">
        <f t="shared" ref="C24:C33" si="1">B24/$B$34</f>
        <v>0</v>
      </c>
      <c r="D24" s="5">
        <v>0</v>
      </c>
      <c r="E24" s="15">
        <f>D24/D34</f>
        <v>0</v>
      </c>
      <c r="F24" s="5">
        <v>0</v>
      </c>
      <c r="G24" s="76"/>
      <c r="H24" s="4">
        <f t="shared" ref="H24:H34" si="2">B24+D24</f>
        <v>0</v>
      </c>
      <c r="I24" s="16">
        <f>H24/H34</f>
        <v>0</v>
      </c>
    </row>
    <row r="25" spans="1:9" x14ac:dyDescent="0.2">
      <c r="A25" s="10" t="s">
        <v>13</v>
      </c>
      <c r="B25" s="1">
        <v>78</v>
      </c>
      <c r="C25" s="15">
        <f t="shared" si="1"/>
        <v>0.11676646706586827</v>
      </c>
      <c r="D25" s="1">
        <v>0</v>
      </c>
      <c r="E25" s="17">
        <f>D25/D34</f>
        <v>0</v>
      </c>
      <c r="F25" s="1">
        <v>0</v>
      </c>
      <c r="G25" s="77"/>
      <c r="H25" s="6">
        <f t="shared" si="2"/>
        <v>78</v>
      </c>
      <c r="I25" s="18">
        <f>H25/H34</f>
        <v>7.3584905660377356E-2</v>
      </c>
    </row>
    <row r="26" spans="1:9" x14ac:dyDescent="0.2">
      <c r="A26" s="10" t="s">
        <v>14</v>
      </c>
      <c r="B26" s="1">
        <v>176</v>
      </c>
      <c r="C26" s="15">
        <f t="shared" si="1"/>
        <v>0.26347305389221559</v>
      </c>
      <c r="D26" s="1">
        <v>4</v>
      </c>
      <c r="E26" s="17">
        <f>D26/D34</f>
        <v>1.020408163265306E-2</v>
      </c>
      <c r="F26" s="1">
        <v>0</v>
      </c>
      <c r="G26" s="76"/>
      <c r="H26" s="4">
        <f t="shared" si="2"/>
        <v>180</v>
      </c>
      <c r="I26" s="18">
        <f>H26/H34</f>
        <v>0.16981132075471697</v>
      </c>
    </row>
    <row r="27" spans="1:9" x14ac:dyDescent="0.2">
      <c r="A27" s="10" t="s">
        <v>15</v>
      </c>
      <c r="B27" s="1">
        <v>145</v>
      </c>
      <c r="C27" s="15">
        <f t="shared" si="1"/>
        <v>0.21706586826347304</v>
      </c>
      <c r="D27" s="1">
        <v>111</v>
      </c>
      <c r="E27" s="17">
        <f>D27/D34</f>
        <v>0.28316326530612246</v>
      </c>
      <c r="F27" s="1">
        <v>0</v>
      </c>
      <c r="G27" s="76"/>
      <c r="H27" s="4">
        <f t="shared" si="2"/>
        <v>256</v>
      </c>
      <c r="I27" s="18">
        <f>H27/H34</f>
        <v>0.24150943396226415</v>
      </c>
    </row>
    <row r="28" spans="1:9" x14ac:dyDescent="0.2">
      <c r="A28" s="10" t="s">
        <v>16</v>
      </c>
      <c r="B28" s="1">
        <v>91</v>
      </c>
      <c r="C28" s="15">
        <f t="shared" si="1"/>
        <v>0.13622754491017963</v>
      </c>
      <c r="D28" s="1">
        <v>115</v>
      </c>
      <c r="E28" s="17">
        <f>D28/D34</f>
        <v>0.29336734693877553</v>
      </c>
      <c r="F28" s="1">
        <v>0</v>
      </c>
      <c r="G28" s="76"/>
      <c r="H28" s="4">
        <f t="shared" si="2"/>
        <v>206</v>
      </c>
      <c r="I28" s="18">
        <f>H28/H34</f>
        <v>0.19433962264150945</v>
      </c>
    </row>
    <row r="29" spans="1:9" x14ac:dyDescent="0.2">
      <c r="A29" s="10" t="s">
        <v>17</v>
      </c>
      <c r="B29" s="1">
        <v>74</v>
      </c>
      <c r="C29" s="15">
        <f t="shared" si="1"/>
        <v>0.11077844311377245</v>
      </c>
      <c r="D29" s="1">
        <v>66</v>
      </c>
      <c r="E29" s="17">
        <f>D29/D34</f>
        <v>0.1683673469387755</v>
      </c>
      <c r="F29" s="1">
        <v>0</v>
      </c>
      <c r="G29" s="76"/>
      <c r="H29" s="4">
        <f t="shared" si="2"/>
        <v>140</v>
      </c>
      <c r="I29" s="18">
        <f>H29/H34</f>
        <v>0.13207547169811321</v>
      </c>
    </row>
    <row r="30" spans="1:9" x14ac:dyDescent="0.2">
      <c r="A30" s="10" t="s">
        <v>18</v>
      </c>
      <c r="B30" s="1">
        <v>46</v>
      </c>
      <c r="C30" s="15">
        <f t="shared" si="1"/>
        <v>6.8862275449101798E-2</v>
      </c>
      <c r="D30" s="1">
        <v>43</v>
      </c>
      <c r="E30" s="17">
        <f>D30/D34</f>
        <v>0.10969387755102041</v>
      </c>
      <c r="F30" s="1">
        <v>0</v>
      </c>
      <c r="G30" s="76"/>
      <c r="H30" s="4">
        <f t="shared" si="2"/>
        <v>89</v>
      </c>
      <c r="I30" s="18">
        <f>H30/H34</f>
        <v>8.3962264150943391E-2</v>
      </c>
    </row>
    <row r="31" spans="1:9" x14ac:dyDescent="0.2">
      <c r="A31" s="10" t="s">
        <v>19</v>
      </c>
      <c r="B31" s="1">
        <v>43</v>
      </c>
      <c r="C31" s="15">
        <f t="shared" si="1"/>
        <v>6.4371257485029934E-2</v>
      </c>
      <c r="D31" s="1">
        <v>38</v>
      </c>
      <c r="E31" s="17">
        <f>D31/D34</f>
        <v>9.6938775510204078E-2</v>
      </c>
      <c r="F31" s="1">
        <v>0</v>
      </c>
      <c r="G31" s="76"/>
      <c r="H31" s="4">
        <f t="shared" si="2"/>
        <v>81</v>
      </c>
      <c r="I31" s="18">
        <f>H31/H34</f>
        <v>7.6415094339622638E-2</v>
      </c>
    </row>
    <row r="32" spans="1:9" x14ac:dyDescent="0.2">
      <c r="A32" s="10" t="s">
        <v>20</v>
      </c>
      <c r="B32" s="1">
        <v>15</v>
      </c>
      <c r="C32" s="15">
        <f t="shared" si="1"/>
        <v>2.2455089820359281E-2</v>
      </c>
      <c r="D32" s="1">
        <v>12</v>
      </c>
      <c r="E32" s="17">
        <f>D32/D34</f>
        <v>3.0612244897959183E-2</v>
      </c>
      <c r="F32" s="1">
        <v>0</v>
      </c>
      <c r="G32" s="76"/>
      <c r="H32" s="4">
        <f t="shared" si="2"/>
        <v>27</v>
      </c>
      <c r="I32" s="18">
        <f>H32/H34</f>
        <v>2.5471698113207548E-2</v>
      </c>
    </row>
    <row r="33" spans="1:10" x14ac:dyDescent="0.2">
      <c r="A33" s="10" t="s">
        <v>21</v>
      </c>
      <c r="B33" s="1">
        <v>0</v>
      </c>
      <c r="C33" s="15">
        <f t="shared" si="1"/>
        <v>0</v>
      </c>
      <c r="D33" s="1">
        <v>3</v>
      </c>
      <c r="E33" s="17">
        <f>D33/D34</f>
        <v>7.6530612244897957E-3</v>
      </c>
      <c r="F33" s="1">
        <v>0</v>
      </c>
      <c r="G33" s="76"/>
      <c r="H33" s="4">
        <f t="shared" si="2"/>
        <v>3</v>
      </c>
      <c r="I33" s="18">
        <f>H33/H34</f>
        <v>2.8301886792452828E-3</v>
      </c>
    </row>
    <row r="34" spans="1:10" x14ac:dyDescent="0.2">
      <c r="A34" s="11" t="s">
        <v>7</v>
      </c>
      <c r="B34" s="7">
        <f t="shared" ref="B34:E34" si="3">SUM(B24:B33)</f>
        <v>668</v>
      </c>
      <c r="C34" s="19">
        <f t="shared" si="3"/>
        <v>1.0000000000000002</v>
      </c>
      <c r="D34" s="7">
        <f t="shared" si="3"/>
        <v>392</v>
      </c>
      <c r="E34" s="19">
        <f t="shared" si="3"/>
        <v>1</v>
      </c>
      <c r="F34" s="7">
        <f t="shared" ref="F34" si="4">SUM(F24:F33)</f>
        <v>0</v>
      </c>
      <c r="G34" s="79"/>
      <c r="H34" s="4">
        <f t="shared" si="2"/>
        <v>1060</v>
      </c>
      <c r="I34" s="20">
        <f>SUM(I24:I33)</f>
        <v>1.0000000000000002</v>
      </c>
      <c r="J34" s="3"/>
    </row>
    <row r="35" spans="1:10" x14ac:dyDescent="0.2">
      <c r="A35" s="30" t="s">
        <v>22</v>
      </c>
      <c r="B35" s="31"/>
      <c r="C35" s="31"/>
      <c r="D35" s="31"/>
      <c r="E35" s="31"/>
      <c r="F35" s="31"/>
      <c r="G35" s="31"/>
      <c r="H35" s="31"/>
      <c r="I35" s="33"/>
    </row>
    <row r="36" spans="1:10" x14ac:dyDescent="0.2">
      <c r="A36" s="9" t="s">
        <v>23</v>
      </c>
      <c r="B36" s="89">
        <v>26.74</v>
      </c>
      <c r="C36" s="90"/>
      <c r="D36" s="89">
        <v>31.07</v>
      </c>
      <c r="E36" s="90"/>
      <c r="F36" s="70"/>
      <c r="G36" s="70"/>
      <c r="H36" s="91">
        <v>28.34</v>
      </c>
      <c r="I36" s="92"/>
    </row>
    <row r="37" spans="1:10" x14ac:dyDescent="0.2">
      <c r="A37" s="12" t="s">
        <v>24</v>
      </c>
      <c r="B37" s="93">
        <v>8.18</v>
      </c>
      <c r="C37" s="94"/>
      <c r="D37" s="93">
        <v>8.4499999999999993</v>
      </c>
      <c r="E37" s="94"/>
      <c r="F37" s="71"/>
      <c r="G37" s="71"/>
      <c r="H37" s="95">
        <v>8.5299999999999994</v>
      </c>
      <c r="I37" s="96"/>
    </row>
    <row r="38" spans="1:10" x14ac:dyDescent="0.2">
      <c r="A38" s="30" t="s">
        <v>47</v>
      </c>
      <c r="B38" s="31"/>
      <c r="C38" s="31"/>
      <c r="D38" s="31"/>
      <c r="E38" s="31"/>
      <c r="F38" s="31"/>
      <c r="G38" s="31"/>
      <c r="H38" s="31"/>
      <c r="I38" s="33"/>
    </row>
    <row r="39" spans="1:10" x14ac:dyDescent="0.2">
      <c r="A39" s="10" t="s">
        <v>32</v>
      </c>
      <c r="B39" s="6">
        <v>572</v>
      </c>
      <c r="C39" s="17">
        <f>B39/B42</f>
        <v>0.85628742514970058</v>
      </c>
      <c r="D39" s="6">
        <v>198</v>
      </c>
      <c r="E39" s="17">
        <f>D39/D42</f>
        <v>0.50510204081632648</v>
      </c>
      <c r="F39" s="6">
        <v>0</v>
      </c>
      <c r="G39" s="77"/>
      <c r="H39" s="6">
        <f t="shared" ref="H39:H42" si="5">B39+D39</f>
        <v>770</v>
      </c>
      <c r="I39" s="18">
        <f>H39/H42</f>
        <v>0.72641509433962259</v>
      </c>
    </row>
    <row r="40" spans="1:10" x14ac:dyDescent="0.2">
      <c r="A40" s="10" t="s">
        <v>33</v>
      </c>
      <c r="B40" s="6">
        <v>61</v>
      </c>
      <c r="C40" s="17">
        <f>B40/B42</f>
        <v>9.1317365269461076E-2</v>
      </c>
      <c r="D40" s="6">
        <v>147</v>
      </c>
      <c r="E40" s="17">
        <f>D40/D42</f>
        <v>0.375</v>
      </c>
      <c r="F40" s="6">
        <v>0</v>
      </c>
      <c r="G40" s="77"/>
      <c r="H40" s="6">
        <f t="shared" si="5"/>
        <v>208</v>
      </c>
      <c r="I40" s="18">
        <f>H40/H42</f>
        <v>0.19622641509433963</v>
      </c>
    </row>
    <row r="41" spans="1:10" x14ac:dyDescent="0.2">
      <c r="A41" s="10" t="s">
        <v>34</v>
      </c>
      <c r="B41" s="1">
        <v>35</v>
      </c>
      <c r="C41" s="17">
        <f>B41/B42</f>
        <v>5.239520958083832E-2</v>
      </c>
      <c r="D41" s="1">
        <v>47</v>
      </c>
      <c r="E41" s="17">
        <f>D41/D42</f>
        <v>0.11989795918367346</v>
      </c>
      <c r="F41" s="1">
        <v>0</v>
      </c>
      <c r="G41" s="77"/>
      <c r="H41" s="6">
        <f t="shared" si="5"/>
        <v>82</v>
      </c>
      <c r="I41" s="18">
        <f>H41/H42</f>
        <v>7.7358490566037733E-2</v>
      </c>
    </row>
    <row r="42" spans="1:10" x14ac:dyDescent="0.2">
      <c r="A42" s="11" t="s">
        <v>7</v>
      </c>
      <c r="B42" s="7">
        <f t="shared" ref="B42:I42" si="6">SUM(B39:B41)</f>
        <v>668</v>
      </c>
      <c r="C42" s="19">
        <f t="shared" si="6"/>
        <v>1</v>
      </c>
      <c r="D42" s="7">
        <f t="shared" si="6"/>
        <v>392</v>
      </c>
      <c r="E42" s="19">
        <f t="shared" si="6"/>
        <v>1</v>
      </c>
      <c r="F42" s="7">
        <f t="shared" ref="F42" si="7">SUM(F39:F41)</f>
        <v>0</v>
      </c>
      <c r="G42" s="78"/>
      <c r="H42" s="7">
        <f t="shared" si="5"/>
        <v>1060</v>
      </c>
      <c r="I42" s="20">
        <f t="shared" si="6"/>
        <v>0.99999999999999989</v>
      </c>
    </row>
    <row r="43" spans="1:10" x14ac:dyDescent="0.2">
      <c r="A43" s="30" t="s">
        <v>48</v>
      </c>
      <c r="B43" s="31"/>
      <c r="C43" s="31"/>
      <c r="D43" s="31"/>
      <c r="E43" s="31"/>
      <c r="F43" s="31"/>
      <c r="G43" s="31"/>
      <c r="H43" s="31"/>
      <c r="I43" s="33"/>
    </row>
    <row r="44" spans="1:10" x14ac:dyDescent="0.2">
      <c r="A44" s="9" t="s">
        <v>25</v>
      </c>
      <c r="B44" s="4">
        <v>371</v>
      </c>
      <c r="C44" s="21">
        <f>B44/B46</f>
        <v>0.55538922155688619</v>
      </c>
      <c r="D44" s="5">
        <v>167</v>
      </c>
      <c r="E44" s="21">
        <f>D44/D46</f>
        <v>0.42602040816326531</v>
      </c>
      <c r="F44" s="5">
        <v>0</v>
      </c>
      <c r="G44" s="76"/>
      <c r="H44" s="4">
        <f t="shared" ref="H44:H46" si="8">B44+D44</f>
        <v>538</v>
      </c>
      <c r="I44" s="16">
        <f>H44/H46</f>
        <v>0.50754716981132075</v>
      </c>
    </row>
    <row r="45" spans="1:10" x14ac:dyDescent="0.2">
      <c r="A45" s="10" t="s">
        <v>26</v>
      </c>
      <c r="B45" s="6">
        <v>297</v>
      </c>
      <c r="C45" s="17">
        <f>B45/B46</f>
        <v>0.44461077844311375</v>
      </c>
      <c r="D45" s="6">
        <v>225</v>
      </c>
      <c r="E45" s="17">
        <f>D45/D46</f>
        <v>0.57397959183673475</v>
      </c>
      <c r="F45" s="6">
        <v>0</v>
      </c>
      <c r="G45" s="76"/>
      <c r="H45" s="4">
        <f t="shared" si="8"/>
        <v>522</v>
      </c>
      <c r="I45" s="18">
        <f>H45/H46</f>
        <v>0.49245283018867925</v>
      </c>
    </row>
    <row r="46" spans="1:10" x14ac:dyDescent="0.2">
      <c r="A46" s="11" t="s">
        <v>7</v>
      </c>
      <c r="B46" s="7">
        <f t="shared" ref="B46:E46" si="9">SUM(B44:B45)</f>
        <v>668</v>
      </c>
      <c r="C46" s="22">
        <f t="shared" si="9"/>
        <v>1</v>
      </c>
      <c r="D46" s="7">
        <f t="shared" si="9"/>
        <v>392</v>
      </c>
      <c r="E46" s="22">
        <f t="shared" si="9"/>
        <v>1</v>
      </c>
      <c r="F46" s="7">
        <f t="shared" ref="F46" si="10">SUM(F44:F45)</f>
        <v>0</v>
      </c>
      <c r="G46" s="80"/>
      <c r="H46" s="4">
        <f t="shared" si="8"/>
        <v>1060</v>
      </c>
      <c r="I46" s="40">
        <f>SUM(I44:I45)</f>
        <v>1</v>
      </c>
    </row>
    <row r="47" spans="1:10" ht="12.75" customHeight="1" x14ac:dyDescent="0.2">
      <c r="A47" s="30" t="s">
        <v>46</v>
      </c>
      <c r="B47" s="31"/>
      <c r="C47" s="31"/>
      <c r="D47" s="31"/>
      <c r="E47" s="31"/>
      <c r="F47" s="31"/>
      <c r="G47" s="31"/>
      <c r="H47" s="31"/>
      <c r="I47" s="33"/>
    </row>
    <row r="48" spans="1:10" ht="12.75" customHeight="1" x14ac:dyDescent="0.2">
      <c r="A48" s="9" t="s">
        <v>36</v>
      </c>
      <c r="B48" s="4">
        <v>192</v>
      </c>
      <c r="C48" s="21">
        <f>B48/B50</f>
        <v>0.28742514970059879</v>
      </c>
      <c r="D48" s="5">
        <v>119</v>
      </c>
      <c r="E48" s="21">
        <f>D48/D50</f>
        <v>0.30357142857142855</v>
      </c>
      <c r="F48" s="5">
        <v>0</v>
      </c>
      <c r="G48" s="76"/>
      <c r="H48" s="4">
        <f t="shared" ref="H48:H50" si="11">B48+D48</f>
        <v>311</v>
      </c>
      <c r="I48" s="16">
        <f>H48/H50</f>
        <v>0.29339622641509433</v>
      </c>
    </row>
    <row r="49" spans="1:9" ht="12.75" customHeight="1" x14ac:dyDescent="0.2">
      <c r="A49" s="10" t="s">
        <v>37</v>
      </c>
      <c r="B49" s="6">
        <v>476</v>
      </c>
      <c r="C49" s="17">
        <f>B49/B50</f>
        <v>0.71257485029940115</v>
      </c>
      <c r="D49" s="6">
        <v>273</v>
      </c>
      <c r="E49" s="17">
        <f>D49/D50</f>
        <v>0.6964285714285714</v>
      </c>
      <c r="F49" s="6">
        <v>0</v>
      </c>
      <c r="G49" s="76"/>
      <c r="H49" s="4">
        <f t="shared" si="11"/>
        <v>749</v>
      </c>
      <c r="I49" s="18">
        <f>H49/H50</f>
        <v>0.70660377358490567</v>
      </c>
    </row>
    <row r="50" spans="1:9" x14ac:dyDescent="0.2">
      <c r="A50" s="11" t="s">
        <v>7</v>
      </c>
      <c r="B50" s="7">
        <f t="shared" ref="B50:E50" si="12">SUM(B48:B49)</f>
        <v>668</v>
      </c>
      <c r="C50" s="22">
        <f t="shared" si="12"/>
        <v>1</v>
      </c>
      <c r="D50" s="7">
        <f t="shared" si="12"/>
        <v>392</v>
      </c>
      <c r="E50" s="22">
        <f t="shared" si="12"/>
        <v>1</v>
      </c>
      <c r="F50" s="7">
        <f t="shared" ref="F50" si="13">SUM(F48:F49)</f>
        <v>0</v>
      </c>
      <c r="G50" s="80"/>
      <c r="H50" s="4">
        <f t="shared" si="11"/>
        <v>1060</v>
      </c>
      <c r="I50" s="20">
        <f>SUM(I48:I49)</f>
        <v>1</v>
      </c>
    </row>
    <row r="51" spans="1:9" x14ac:dyDescent="0.2">
      <c r="A51" s="34" t="s">
        <v>28</v>
      </c>
      <c r="B51" s="35"/>
      <c r="C51" s="35"/>
      <c r="D51" s="35"/>
      <c r="E51" s="35"/>
      <c r="F51" s="35"/>
      <c r="G51" s="35"/>
      <c r="H51" s="35"/>
      <c r="I51" s="39"/>
    </row>
    <row r="52" spans="1:9" x14ac:dyDescent="0.2">
      <c r="A52" s="48" t="s">
        <v>27</v>
      </c>
      <c r="B52" s="99">
        <v>483.1</v>
      </c>
      <c r="C52" s="100"/>
      <c r="D52" s="101">
        <v>220</v>
      </c>
      <c r="E52" s="102"/>
      <c r="F52" s="81"/>
      <c r="G52" s="81"/>
      <c r="H52" s="101">
        <v>703.1</v>
      </c>
      <c r="I52" s="103"/>
    </row>
    <row r="53" spans="1:9" x14ac:dyDescent="0.2">
      <c r="A53" s="30" t="s">
        <v>49</v>
      </c>
      <c r="B53" s="31"/>
      <c r="C53" s="31"/>
      <c r="D53" s="31"/>
      <c r="E53" s="31"/>
      <c r="F53" s="31"/>
      <c r="G53" s="31"/>
      <c r="H53" s="31"/>
      <c r="I53" s="33"/>
    </row>
    <row r="54" spans="1:9" x14ac:dyDescent="0.2">
      <c r="A54" s="42" t="s">
        <v>50</v>
      </c>
      <c r="B54" s="4">
        <v>668</v>
      </c>
      <c r="C54" s="21">
        <f>B54/B56</f>
        <v>1</v>
      </c>
      <c r="D54" s="4">
        <v>372</v>
      </c>
      <c r="E54" s="21">
        <f>D54/D56</f>
        <v>0.94897959183673475</v>
      </c>
      <c r="F54" s="4">
        <v>0</v>
      </c>
      <c r="G54" s="76"/>
      <c r="H54" s="4">
        <f t="shared" ref="H54:H56" si="14">B54+D54</f>
        <v>1040</v>
      </c>
      <c r="I54" s="16">
        <f>H54/H56</f>
        <v>0.98113207547169812</v>
      </c>
    </row>
    <row r="55" spans="1:9" x14ac:dyDescent="0.2">
      <c r="A55" s="43" t="s">
        <v>51</v>
      </c>
      <c r="B55" s="6">
        <v>0</v>
      </c>
      <c r="C55" s="17">
        <f>B55/B56</f>
        <v>0</v>
      </c>
      <c r="D55" s="6">
        <v>20</v>
      </c>
      <c r="E55" s="17">
        <f>D55/D56</f>
        <v>5.1020408163265307E-2</v>
      </c>
      <c r="F55" s="6">
        <v>0</v>
      </c>
      <c r="G55" s="76"/>
      <c r="H55" s="4">
        <f t="shared" si="14"/>
        <v>20</v>
      </c>
      <c r="I55" s="18">
        <f>H55/H56</f>
        <v>1.8867924528301886E-2</v>
      </c>
    </row>
    <row r="56" spans="1:9" ht="13.5" thickBot="1" x14ac:dyDescent="0.25">
      <c r="A56" s="44" t="s">
        <v>7</v>
      </c>
      <c r="B56" s="45">
        <f t="shared" ref="B56:E56" si="15">SUM(B54:B55)</f>
        <v>668</v>
      </c>
      <c r="C56" s="46">
        <f t="shared" si="15"/>
        <v>1</v>
      </c>
      <c r="D56" s="45">
        <f t="shared" si="15"/>
        <v>392</v>
      </c>
      <c r="E56" s="46">
        <f t="shared" si="15"/>
        <v>1</v>
      </c>
      <c r="F56" s="45">
        <f t="shared" ref="F56" si="16">SUM(F54:F55)</f>
        <v>0</v>
      </c>
      <c r="G56" s="82"/>
      <c r="H56" s="45">
        <f t="shared" si="14"/>
        <v>1060</v>
      </c>
      <c r="I56" s="47">
        <f>SUM(I54:I55)</f>
        <v>1</v>
      </c>
    </row>
    <row r="57" spans="1:9" ht="34.15" customHeight="1" thickTop="1" x14ac:dyDescent="0.2">
      <c r="A57" s="104" t="s">
        <v>38</v>
      </c>
      <c r="B57" s="104"/>
      <c r="C57" s="104"/>
      <c r="D57" s="104"/>
      <c r="E57" s="104"/>
      <c r="F57" s="104"/>
      <c r="G57" s="104"/>
      <c r="H57" s="104"/>
      <c r="I57" s="104"/>
    </row>
    <row r="58" spans="1:9" x14ac:dyDescent="0.2">
      <c r="A58" s="97" t="s">
        <v>30</v>
      </c>
      <c r="B58" s="97"/>
      <c r="C58" s="97"/>
      <c r="D58" s="97"/>
      <c r="E58" s="97"/>
      <c r="F58" s="97"/>
      <c r="G58" s="97"/>
      <c r="H58" s="97"/>
      <c r="I58" s="97"/>
    </row>
    <row r="59" spans="1:9" x14ac:dyDescent="0.2">
      <c r="A59" s="13"/>
      <c r="B59" s="13"/>
      <c r="C59" s="13"/>
      <c r="D59" s="13"/>
      <c r="E59" s="13"/>
      <c r="F59" s="13"/>
      <c r="G59" s="13"/>
      <c r="H59" s="13"/>
      <c r="I59" s="13"/>
    </row>
    <row r="60" spans="1:9" x14ac:dyDescent="0.2">
      <c r="A60" s="97"/>
      <c r="B60" s="97"/>
      <c r="C60" s="97"/>
      <c r="D60" s="97"/>
      <c r="E60" s="97"/>
      <c r="F60" s="97"/>
      <c r="G60" s="97"/>
      <c r="H60" s="97"/>
      <c r="I60" s="97"/>
    </row>
    <row r="62" spans="1:9" x14ac:dyDescent="0.2">
      <c r="H62" s="98"/>
      <c r="I62" s="98"/>
    </row>
    <row r="63" spans="1:9" x14ac:dyDescent="0.2">
      <c r="H63" s="98"/>
      <c r="I63" s="98"/>
    </row>
  </sheetData>
  <mergeCells count="20">
    <mergeCell ref="A60:I60"/>
    <mergeCell ref="H62:I62"/>
    <mergeCell ref="H63:I63"/>
    <mergeCell ref="B52:C52"/>
    <mergeCell ref="D52:E52"/>
    <mergeCell ref="H52:I52"/>
    <mergeCell ref="A57:I57"/>
    <mergeCell ref="A58:I58"/>
    <mergeCell ref="B36:C36"/>
    <mergeCell ref="D36:E36"/>
    <mergeCell ref="H36:I36"/>
    <mergeCell ref="B37:C37"/>
    <mergeCell ref="D37:E37"/>
    <mergeCell ref="H37:I37"/>
    <mergeCell ref="A2:I2"/>
    <mergeCell ref="A4:I4"/>
    <mergeCell ref="B6:C6"/>
    <mergeCell ref="D6:E6"/>
    <mergeCell ref="H6:I6"/>
    <mergeCell ref="A3:I3"/>
  </mergeCells>
  <printOptions horizontalCentered="1"/>
  <pageMargins left="0.7" right="0.7" top="0.75" bottom="0.75" header="0.3" footer="0.3"/>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tabSelected="1" zoomScale="96" zoomScaleNormal="96" workbookViewId="0">
      <selection activeCell="A3" sqref="A3:I3"/>
    </sheetView>
  </sheetViews>
  <sheetFormatPr defaultRowHeight="12.75" x14ac:dyDescent="0.2"/>
  <cols>
    <col min="1" max="1" width="36.7109375" customWidth="1"/>
    <col min="2" max="5" width="8.7109375" customWidth="1"/>
    <col min="6" max="6" width="6.7109375" style="2" hidden="1" customWidth="1"/>
    <col min="7" max="7" width="0" hidden="1" customWidth="1"/>
    <col min="8" max="9" width="8.7109375" customWidth="1"/>
  </cols>
  <sheetData>
    <row r="2" spans="1:9" ht="15.75" x14ac:dyDescent="0.25">
      <c r="A2" s="84" t="s">
        <v>60</v>
      </c>
      <c r="B2" s="84"/>
      <c r="C2" s="84"/>
      <c r="D2" s="84"/>
      <c r="E2" s="84"/>
      <c r="F2" s="84"/>
      <c r="G2" s="84"/>
      <c r="H2" s="84"/>
      <c r="I2" s="84"/>
    </row>
    <row r="3" spans="1:9" ht="15.75" x14ac:dyDescent="0.25">
      <c r="A3" s="84" t="s">
        <v>61</v>
      </c>
      <c r="B3" s="84"/>
      <c r="C3" s="84"/>
      <c r="D3" s="84"/>
      <c r="E3" s="84"/>
      <c r="F3" s="84"/>
      <c r="G3" s="84"/>
      <c r="H3" s="84"/>
      <c r="I3" s="84"/>
    </row>
    <row r="4" spans="1:9" ht="15.75" x14ac:dyDescent="0.25">
      <c r="A4" s="84" t="s">
        <v>53</v>
      </c>
      <c r="B4" s="84"/>
      <c r="C4" s="84"/>
      <c r="D4" s="84"/>
      <c r="E4" s="84"/>
      <c r="F4" s="84"/>
      <c r="G4" s="84"/>
      <c r="H4" s="84"/>
      <c r="I4" s="84"/>
    </row>
    <row r="5" spans="1:9" ht="13.5" thickBot="1" x14ac:dyDescent="0.25"/>
    <row r="6" spans="1:9" ht="13.5" thickTop="1" x14ac:dyDescent="0.2">
      <c r="A6" s="24"/>
      <c r="B6" s="85" t="s">
        <v>0</v>
      </c>
      <c r="C6" s="86"/>
      <c r="D6" s="87" t="s">
        <v>35</v>
      </c>
      <c r="E6" s="86"/>
      <c r="F6" s="72" t="s">
        <v>3</v>
      </c>
      <c r="G6" s="73"/>
      <c r="H6" s="85" t="s">
        <v>7</v>
      </c>
      <c r="I6" s="88"/>
    </row>
    <row r="7" spans="1:9" x14ac:dyDescent="0.2">
      <c r="A7" s="25"/>
      <c r="B7" s="26" t="s">
        <v>1</v>
      </c>
      <c r="C7" s="27" t="s">
        <v>2</v>
      </c>
      <c r="D7" s="26" t="s">
        <v>1</v>
      </c>
      <c r="E7" s="27" t="s">
        <v>2</v>
      </c>
      <c r="F7" s="28" t="s">
        <v>1</v>
      </c>
      <c r="G7" s="27" t="s">
        <v>2</v>
      </c>
      <c r="H7" s="26" t="s">
        <v>1</v>
      </c>
      <c r="I7" s="29" t="s">
        <v>2</v>
      </c>
    </row>
    <row r="8" spans="1:9" x14ac:dyDescent="0.2">
      <c r="A8" s="30" t="s">
        <v>4</v>
      </c>
      <c r="B8" s="31"/>
      <c r="C8" s="31"/>
      <c r="D8" s="31"/>
      <c r="E8" s="31"/>
      <c r="F8" s="32"/>
      <c r="G8" s="31"/>
      <c r="H8" s="31"/>
      <c r="I8" s="33"/>
    </row>
    <row r="9" spans="1:9" x14ac:dyDescent="0.2">
      <c r="A9" s="9" t="s">
        <v>5</v>
      </c>
      <c r="B9" s="4">
        <v>23</v>
      </c>
      <c r="C9" s="15">
        <f>B9/B11</f>
        <v>0.18548387096774194</v>
      </c>
      <c r="D9" s="4">
        <v>64</v>
      </c>
      <c r="E9" s="15">
        <f>D9/D11</f>
        <v>0.22614840989399293</v>
      </c>
      <c r="F9" s="5">
        <v>0</v>
      </c>
      <c r="G9" s="15" t="e">
        <f>F9/F11</f>
        <v>#DIV/0!</v>
      </c>
      <c r="H9" s="4">
        <f>B9+D9+F9</f>
        <v>87</v>
      </c>
      <c r="I9" s="16">
        <f>H9/H11</f>
        <v>0.21375921375921375</v>
      </c>
    </row>
    <row r="10" spans="1:9" x14ac:dyDescent="0.2">
      <c r="A10" s="10" t="s">
        <v>6</v>
      </c>
      <c r="B10" s="6">
        <v>101</v>
      </c>
      <c r="C10" s="17">
        <f>B10/B11</f>
        <v>0.81451612903225812</v>
      </c>
      <c r="D10" s="6">
        <v>219</v>
      </c>
      <c r="E10" s="17">
        <f>D10/D11</f>
        <v>0.77385159010600701</v>
      </c>
      <c r="F10" s="1">
        <v>0</v>
      </c>
      <c r="G10" s="17" t="e">
        <f>F10/F11</f>
        <v>#DIV/0!</v>
      </c>
      <c r="H10" s="6">
        <f>B10+D10+F10</f>
        <v>320</v>
      </c>
      <c r="I10" s="18">
        <f>H10/H11</f>
        <v>0.78624078624078619</v>
      </c>
    </row>
    <row r="11" spans="1:9" x14ac:dyDescent="0.2">
      <c r="A11" s="11" t="s">
        <v>7</v>
      </c>
      <c r="B11" s="7">
        <f>SUM(B9:B10)</f>
        <v>124</v>
      </c>
      <c r="C11" s="19">
        <f>SUM(C9:C10)</f>
        <v>1</v>
      </c>
      <c r="D11" s="7">
        <f>D9+D10</f>
        <v>283</v>
      </c>
      <c r="E11" s="19">
        <f>SUM(E9:E10)</f>
        <v>1</v>
      </c>
      <c r="F11" s="8">
        <f>SUM(F9:F10)</f>
        <v>0</v>
      </c>
      <c r="G11" s="19" t="e">
        <f>SUM(G9:G10)</f>
        <v>#DIV/0!</v>
      </c>
      <c r="H11" s="7">
        <f>B11+D11+F11</f>
        <v>407</v>
      </c>
      <c r="I11" s="20">
        <f>SUM(I9:I10)</f>
        <v>1</v>
      </c>
    </row>
    <row r="12" spans="1:9" x14ac:dyDescent="0.2">
      <c r="A12" s="30" t="s">
        <v>8</v>
      </c>
      <c r="B12" s="37"/>
      <c r="C12" s="37"/>
      <c r="D12" s="37"/>
      <c r="E12" s="37"/>
      <c r="F12" s="37"/>
      <c r="G12" s="37"/>
      <c r="H12" s="37"/>
      <c r="I12" s="38"/>
    </row>
    <row r="13" spans="1:9" x14ac:dyDescent="0.2">
      <c r="A13" s="9" t="s">
        <v>39</v>
      </c>
      <c r="B13" s="5">
        <v>0</v>
      </c>
      <c r="C13" s="15">
        <f>B13/B22</f>
        <v>0</v>
      </c>
      <c r="D13" s="5">
        <v>0</v>
      </c>
      <c r="E13" s="15">
        <f>D13/D22</f>
        <v>0</v>
      </c>
      <c r="F13" s="5">
        <v>0</v>
      </c>
      <c r="G13" s="15" t="e">
        <f>F13/F22</f>
        <v>#DIV/0!</v>
      </c>
      <c r="H13" s="4">
        <f t="shared" ref="H13:H21" si="0">B13+D13+F13</f>
        <v>0</v>
      </c>
      <c r="I13" s="16">
        <f>H13/H22</f>
        <v>0</v>
      </c>
    </row>
    <row r="14" spans="1:9" x14ac:dyDescent="0.2">
      <c r="A14" s="10" t="s">
        <v>9</v>
      </c>
      <c r="B14" s="1">
        <v>1</v>
      </c>
      <c r="C14" s="17">
        <f>B14/B22</f>
        <v>8.0645161290322578E-3</v>
      </c>
      <c r="D14" s="1">
        <v>2</v>
      </c>
      <c r="E14" s="17">
        <f>D14/D22</f>
        <v>7.0671378091872791E-3</v>
      </c>
      <c r="F14" s="1">
        <v>0</v>
      </c>
      <c r="G14" s="17" t="e">
        <f>F14/F22</f>
        <v>#DIV/0!</v>
      </c>
      <c r="H14" s="6">
        <f t="shared" si="0"/>
        <v>3</v>
      </c>
      <c r="I14" s="18">
        <f>H14/H22</f>
        <v>7.3710073710073713E-3</v>
      </c>
    </row>
    <row r="15" spans="1:9" x14ac:dyDescent="0.2">
      <c r="A15" s="10" t="s">
        <v>40</v>
      </c>
      <c r="B15" s="1">
        <v>25</v>
      </c>
      <c r="C15" s="17">
        <f>B15/B22</f>
        <v>0.20161290322580644</v>
      </c>
      <c r="D15" s="1">
        <v>49</v>
      </c>
      <c r="E15" s="17">
        <f>D15/D22</f>
        <v>0.17314487632508835</v>
      </c>
      <c r="F15" s="1">
        <v>0</v>
      </c>
      <c r="G15" s="17" t="e">
        <f>F15/F22</f>
        <v>#DIV/0!</v>
      </c>
      <c r="H15" s="6">
        <f t="shared" si="0"/>
        <v>74</v>
      </c>
      <c r="I15" s="18">
        <f>H15/H22</f>
        <v>0.18181818181818182</v>
      </c>
    </row>
    <row r="16" spans="1:9" x14ac:dyDescent="0.2">
      <c r="A16" s="10" t="s">
        <v>41</v>
      </c>
      <c r="B16" s="1">
        <v>7</v>
      </c>
      <c r="C16" s="17">
        <f>B16/B22</f>
        <v>5.6451612903225805E-2</v>
      </c>
      <c r="D16" s="1">
        <v>16</v>
      </c>
      <c r="E16" s="17">
        <f>D16/D22</f>
        <v>5.6537102473498232E-2</v>
      </c>
      <c r="F16" s="1">
        <v>0</v>
      </c>
      <c r="G16" s="17" t="e">
        <f>F16/F22</f>
        <v>#DIV/0!</v>
      </c>
      <c r="H16" s="6">
        <f t="shared" si="0"/>
        <v>23</v>
      </c>
      <c r="I16" s="18">
        <f>H16/H22</f>
        <v>5.6511056511056514E-2</v>
      </c>
    </row>
    <row r="17" spans="1:9" x14ac:dyDescent="0.2">
      <c r="A17" s="10" t="s">
        <v>42</v>
      </c>
      <c r="B17" s="1">
        <v>0</v>
      </c>
      <c r="C17" s="17">
        <f>B17/B22</f>
        <v>0</v>
      </c>
      <c r="D17" s="1">
        <v>0</v>
      </c>
      <c r="E17" s="17">
        <f>D17/D22</f>
        <v>0</v>
      </c>
      <c r="F17" s="1">
        <v>0</v>
      </c>
      <c r="G17" s="17" t="e">
        <f>F17/F22</f>
        <v>#DIV/0!</v>
      </c>
      <c r="H17" s="6">
        <f t="shared" si="0"/>
        <v>0</v>
      </c>
      <c r="I17" s="18">
        <f>H17/H22</f>
        <v>0</v>
      </c>
    </row>
    <row r="18" spans="1:9" x14ac:dyDescent="0.2">
      <c r="A18" s="10" t="s">
        <v>10</v>
      </c>
      <c r="B18" s="6">
        <v>90</v>
      </c>
      <c r="C18" s="17">
        <f>B18/B22</f>
        <v>0.72580645161290325</v>
      </c>
      <c r="D18" s="6">
        <v>205</v>
      </c>
      <c r="E18" s="17">
        <f>D18/D22</f>
        <v>0.72438162544169615</v>
      </c>
      <c r="F18" s="1">
        <v>0</v>
      </c>
      <c r="G18" s="17" t="e">
        <f>F18/F22</f>
        <v>#DIV/0!</v>
      </c>
      <c r="H18" s="6">
        <f t="shared" si="0"/>
        <v>295</v>
      </c>
      <c r="I18" s="18">
        <f>H18/H22</f>
        <v>0.72481572481572487</v>
      </c>
    </row>
    <row r="19" spans="1:9" x14ac:dyDescent="0.2">
      <c r="A19" s="10" t="s">
        <v>43</v>
      </c>
      <c r="B19" s="6">
        <v>0</v>
      </c>
      <c r="C19" s="17">
        <f>B19/B22</f>
        <v>0</v>
      </c>
      <c r="D19" s="6">
        <v>7</v>
      </c>
      <c r="E19" s="17">
        <f>D19/D22</f>
        <v>2.4734982332155476E-2</v>
      </c>
      <c r="F19" s="1">
        <v>0</v>
      </c>
      <c r="G19" s="17" t="e">
        <f>F19/F22</f>
        <v>#DIV/0!</v>
      </c>
      <c r="H19" s="6">
        <f t="shared" si="0"/>
        <v>7</v>
      </c>
      <c r="I19" s="18">
        <f>H19/H22</f>
        <v>1.7199017199017199E-2</v>
      </c>
    </row>
    <row r="20" spans="1:9" x14ac:dyDescent="0.2">
      <c r="A20" s="10" t="s">
        <v>44</v>
      </c>
      <c r="B20" s="1">
        <v>0</v>
      </c>
      <c r="C20" s="17">
        <f>B20/B22</f>
        <v>0</v>
      </c>
      <c r="D20" s="1">
        <v>3</v>
      </c>
      <c r="E20" s="17">
        <f>D20/D22</f>
        <v>1.0600706713780919E-2</v>
      </c>
      <c r="F20" s="1">
        <v>0</v>
      </c>
      <c r="G20" s="17" t="e">
        <f>F20/F22</f>
        <v>#DIV/0!</v>
      </c>
      <c r="H20" s="6">
        <f t="shared" si="0"/>
        <v>3</v>
      </c>
      <c r="I20" s="18">
        <f>H20/H22</f>
        <v>7.3710073710073713E-3</v>
      </c>
    </row>
    <row r="21" spans="1:9" x14ac:dyDescent="0.2">
      <c r="A21" s="23" t="s">
        <v>45</v>
      </c>
      <c r="B21" s="8">
        <v>1</v>
      </c>
      <c r="C21" s="17">
        <f>B21/B22</f>
        <v>8.0645161290322578E-3</v>
      </c>
      <c r="D21" s="8">
        <v>1</v>
      </c>
      <c r="E21" s="17">
        <f>D21/D22</f>
        <v>3.5335689045936395E-3</v>
      </c>
      <c r="F21" s="8">
        <v>0</v>
      </c>
      <c r="G21" s="17" t="e">
        <f>F21/F22</f>
        <v>#DIV/0!</v>
      </c>
      <c r="H21" s="7">
        <f t="shared" si="0"/>
        <v>2</v>
      </c>
      <c r="I21" s="20">
        <f>H21/H22</f>
        <v>4.9140049140049139E-3</v>
      </c>
    </row>
    <row r="22" spans="1:9" x14ac:dyDescent="0.2">
      <c r="A22" s="11" t="s">
        <v>7</v>
      </c>
      <c r="B22" s="7">
        <f>SUM(B13:B21)</f>
        <v>124</v>
      </c>
      <c r="C22" s="19">
        <f>SUM(C13:C21)</f>
        <v>1</v>
      </c>
      <c r="D22" s="7">
        <f>SUM(D13:D21)</f>
        <v>283</v>
      </c>
      <c r="E22" s="19">
        <f>SUM(E13:E21)</f>
        <v>1</v>
      </c>
      <c r="F22" s="8">
        <f>SUM(F13:F21)</f>
        <v>0</v>
      </c>
      <c r="G22" s="19" t="e">
        <f>SUM(G13:G20)</f>
        <v>#DIV/0!</v>
      </c>
      <c r="H22" s="7">
        <f>SUM(H13:H21)</f>
        <v>407</v>
      </c>
      <c r="I22" s="20">
        <f>SUM(I13:I21)</f>
        <v>1</v>
      </c>
    </row>
    <row r="23" spans="1:9" x14ac:dyDescent="0.2">
      <c r="A23" s="30" t="s">
        <v>11</v>
      </c>
      <c r="B23" s="37"/>
      <c r="C23" s="37"/>
      <c r="D23" s="37"/>
      <c r="E23" s="37"/>
      <c r="F23" s="37"/>
      <c r="G23" s="37"/>
      <c r="H23" s="37"/>
      <c r="I23" s="38"/>
    </row>
    <row r="24" spans="1:9" x14ac:dyDescent="0.2">
      <c r="A24" s="41" t="s">
        <v>12</v>
      </c>
      <c r="B24" s="5">
        <v>0</v>
      </c>
      <c r="C24" s="15">
        <f t="shared" ref="C24:C33" si="1">B24/$B$34</f>
        <v>0</v>
      </c>
      <c r="D24" s="5">
        <v>0</v>
      </c>
      <c r="E24" s="15">
        <f>D24/D34</f>
        <v>0</v>
      </c>
      <c r="F24" s="5">
        <v>0</v>
      </c>
      <c r="G24" s="15" t="e">
        <f>F24/F34</f>
        <v>#DIV/0!</v>
      </c>
      <c r="H24" s="5">
        <f t="shared" ref="H24:H34" si="2">B24+D24+F24</f>
        <v>0</v>
      </c>
      <c r="I24" s="16">
        <f>H24/H34</f>
        <v>0</v>
      </c>
    </row>
    <row r="25" spans="1:9" x14ac:dyDescent="0.2">
      <c r="A25" s="10" t="s">
        <v>13</v>
      </c>
      <c r="B25" s="1">
        <v>8</v>
      </c>
      <c r="C25" s="15">
        <f t="shared" si="1"/>
        <v>6.4516129032258063E-2</v>
      </c>
      <c r="D25" s="1">
        <v>0</v>
      </c>
      <c r="E25" s="17">
        <f>D25/D34</f>
        <v>0</v>
      </c>
      <c r="F25" s="1">
        <v>0</v>
      </c>
      <c r="G25" s="17" t="e">
        <f>F25/F34</f>
        <v>#DIV/0!</v>
      </c>
      <c r="H25" s="1">
        <f t="shared" si="2"/>
        <v>8</v>
      </c>
      <c r="I25" s="18">
        <f>H25/H34</f>
        <v>1.9656019656019656E-2</v>
      </c>
    </row>
    <row r="26" spans="1:9" x14ac:dyDescent="0.2">
      <c r="A26" s="10" t="s">
        <v>14</v>
      </c>
      <c r="B26" s="1">
        <v>31</v>
      </c>
      <c r="C26" s="15">
        <f t="shared" si="1"/>
        <v>0.25</v>
      </c>
      <c r="D26" s="1">
        <v>3</v>
      </c>
      <c r="E26" s="17">
        <f>D26/D34</f>
        <v>1.0600706713780919E-2</v>
      </c>
      <c r="F26" s="1">
        <v>0</v>
      </c>
      <c r="G26" s="17" t="e">
        <f>F26/F34</f>
        <v>#DIV/0!</v>
      </c>
      <c r="H26" s="5">
        <f t="shared" si="2"/>
        <v>34</v>
      </c>
      <c r="I26" s="18">
        <f>H26/H34</f>
        <v>8.3538083538083535E-2</v>
      </c>
    </row>
    <row r="27" spans="1:9" x14ac:dyDescent="0.2">
      <c r="A27" s="10" t="s">
        <v>15</v>
      </c>
      <c r="B27" s="1">
        <v>26</v>
      </c>
      <c r="C27" s="15">
        <f t="shared" si="1"/>
        <v>0.20967741935483872</v>
      </c>
      <c r="D27" s="1">
        <v>53</v>
      </c>
      <c r="E27" s="17">
        <f>D27/D34</f>
        <v>0.1872791519434629</v>
      </c>
      <c r="F27" s="1">
        <v>0</v>
      </c>
      <c r="G27" s="17" t="e">
        <f>F27/F34</f>
        <v>#DIV/0!</v>
      </c>
      <c r="H27" s="5">
        <f t="shared" si="2"/>
        <v>79</v>
      </c>
      <c r="I27" s="18">
        <f>H27/H34</f>
        <v>0.1941031941031941</v>
      </c>
    </row>
    <row r="28" spans="1:9" x14ac:dyDescent="0.2">
      <c r="A28" s="10" t="s">
        <v>16</v>
      </c>
      <c r="B28" s="1">
        <v>25</v>
      </c>
      <c r="C28" s="15">
        <f t="shared" si="1"/>
        <v>0.20161290322580644</v>
      </c>
      <c r="D28" s="1">
        <v>69</v>
      </c>
      <c r="E28" s="17">
        <f>D28/D34</f>
        <v>0.24381625441696114</v>
      </c>
      <c r="F28" s="1">
        <v>0</v>
      </c>
      <c r="G28" s="17" t="e">
        <f>F28/F34</f>
        <v>#DIV/0!</v>
      </c>
      <c r="H28" s="5">
        <f t="shared" si="2"/>
        <v>94</v>
      </c>
      <c r="I28" s="18">
        <f>H28/H34</f>
        <v>0.23095823095823095</v>
      </c>
    </row>
    <row r="29" spans="1:9" x14ac:dyDescent="0.2">
      <c r="A29" s="10" t="s">
        <v>17</v>
      </c>
      <c r="B29" s="1">
        <v>10</v>
      </c>
      <c r="C29" s="15">
        <f t="shared" si="1"/>
        <v>8.0645161290322578E-2</v>
      </c>
      <c r="D29" s="1">
        <v>52</v>
      </c>
      <c r="E29" s="17">
        <f>D29/D34</f>
        <v>0.18374558303886926</v>
      </c>
      <c r="F29" s="1">
        <v>0</v>
      </c>
      <c r="G29" s="17" t="e">
        <f>F29/F34</f>
        <v>#DIV/0!</v>
      </c>
      <c r="H29" s="5">
        <f t="shared" si="2"/>
        <v>62</v>
      </c>
      <c r="I29" s="18">
        <f>H29/H34</f>
        <v>0.15233415233415235</v>
      </c>
    </row>
    <row r="30" spans="1:9" x14ac:dyDescent="0.2">
      <c r="A30" s="10" t="s">
        <v>18</v>
      </c>
      <c r="B30" s="1">
        <v>11</v>
      </c>
      <c r="C30" s="15">
        <f t="shared" si="1"/>
        <v>8.8709677419354843E-2</v>
      </c>
      <c r="D30" s="1">
        <v>36</v>
      </c>
      <c r="E30" s="17">
        <f>D30/D34</f>
        <v>0.12720848056537101</v>
      </c>
      <c r="F30" s="1">
        <v>0</v>
      </c>
      <c r="G30" s="17" t="e">
        <f>F30/F34</f>
        <v>#DIV/0!</v>
      </c>
      <c r="H30" s="5">
        <f t="shared" si="2"/>
        <v>47</v>
      </c>
      <c r="I30" s="18">
        <f>H30/H34</f>
        <v>0.11547911547911548</v>
      </c>
    </row>
    <row r="31" spans="1:9" x14ac:dyDescent="0.2">
      <c r="A31" s="10" t="s">
        <v>19</v>
      </c>
      <c r="B31" s="1">
        <v>10</v>
      </c>
      <c r="C31" s="15">
        <f t="shared" si="1"/>
        <v>8.0645161290322578E-2</v>
      </c>
      <c r="D31" s="1">
        <v>44</v>
      </c>
      <c r="E31" s="17">
        <f>D31/D34</f>
        <v>0.15547703180212014</v>
      </c>
      <c r="F31" s="1">
        <v>0</v>
      </c>
      <c r="G31" s="17" t="e">
        <f>F31/F34</f>
        <v>#DIV/0!</v>
      </c>
      <c r="H31" s="5">
        <f t="shared" si="2"/>
        <v>54</v>
      </c>
      <c r="I31" s="18">
        <f>H31/H34</f>
        <v>0.13267813267813267</v>
      </c>
    </row>
    <row r="32" spans="1:9" x14ac:dyDescent="0.2">
      <c r="A32" s="10" t="s">
        <v>20</v>
      </c>
      <c r="B32" s="1">
        <v>3</v>
      </c>
      <c r="C32" s="15">
        <f t="shared" si="1"/>
        <v>2.4193548387096774E-2</v>
      </c>
      <c r="D32" s="1">
        <v>26</v>
      </c>
      <c r="E32" s="17">
        <f>D32/D34</f>
        <v>9.187279151943463E-2</v>
      </c>
      <c r="F32" s="1">
        <v>0</v>
      </c>
      <c r="G32" s="17" t="e">
        <f>F32/F34</f>
        <v>#DIV/0!</v>
      </c>
      <c r="H32" s="5">
        <f t="shared" si="2"/>
        <v>29</v>
      </c>
      <c r="I32" s="18">
        <f>H32/H34</f>
        <v>7.125307125307126E-2</v>
      </c>
    </row>
    <row r="33" spans="1:10" x14ac:dyDescent="0.2">
      <c r="A33" s="10" t="s">
        <v>21</v>
      </c>
      <c r="B33" s="1">
        <v>0</v>
      </c>
      <c r="C33" s="15">
        <f t="shared" si="1"/>
        <v>0</v>
      </c>
      <c r="D33" s="1">
        <v>0</v>
      </c>
      <c r="E33" s="17">
        <f>D33/D34</f>
        <v>0</v>
      </c>
      <c r="F33" s="1">
        <v>0</v>
      </c>
      <c r="G33" s="17" t="e">
        <f>F33/F34</f>
        <v>#DIV/0!</v>
      </c>
      <c r="H33" s="5">
        <f t="shared" si="2"/>
        <v>0</v>
      </c>
      <c r="I33" s="18">
        <f>H33/H34</f>
        <v>0</v>
      </c>
    </row>
    <row r="34" spans="1:10" x14ac:dyDescent="0.2">
      <c r="A34" s="11" t="s">
        <v>7</v>
      </c>
      <c r="B34" s="7">
        <f t="shared" ref="B34:G34" si="3">SUM(B24:B33)</f>
        <v>124</v>
      </c>
      <c r="C34" s="19">
        <f t="shared" si="3"/>
        <v>1.0000000000000002</v>
      </c>
      <c r="D34" s="7">
        <f t="shared" si="3"/>
        <v>283</v>
      </c>
      <c r="E34" s="19">
        <f t="shared" si="3"/>
        <v>1</v>
      </c>
      <c r="F34" s="7">
        <f t="shared" si="3"/>
        <v>0</v>
      </c>
      <c r="G34" s="19" t="e">
        <f t="shared" si="3"/>
        <v>#DIV/0!</v>
      </c>
      <c r="H34" s="4">
        <f t="shared" si="2"/>
        <v>407</v>
      </c>
      <c r="I34" s="20">
        <f>SUM(I24:I33)</f>
        <v>1</v>
      </c>
      <c r="J34" s="3"/>
    </row>
    <row r="35" spans="1:10" x14ac:dyDescent="0.2">
      <c r="A35" s="30" t="s">
        <v>22</v>
      </c>
      <c r="B35" s="31"/>
      <c r="C35" s="31"/>
      <c r="D35" s="31"/>
      <c r="E35" s="31"/>
      <c r="F35" s="32"/>
      <c r="G35" s="31"/>
      <c r="H35" s="31"/>
      <c r="I35" s="33"/>
    </row>
    <row r="36" spans="1:10" x14ac:dyDescent="0.2">
      <c r="A36" s="9" t="s">
        <v>23</v>
      </c>
      <c r="B36" s="89">
        <v>27.36</v>
      </c>
      <c r="C36" s="90"/>
      <c r="D36" s="89">
        <v>33.85</v>
      </c>
      <c r="E36" s="90"/>
      <c r="F36" s="89"/>
      <c r="G36" s="90"/>
      <c r="H36" s="91">
        <v>31.87</v>
      </c>
      <c r="I36" s="92"/>
    </row>
    <row r="37" spans="1:10" x14ac:dyDescent="0.2">
      <c r="A37" s="12" t="s">
        <v>24</v>
      </c>
      <c r="B37" s="93">
        <v>7.93</v>
      </c>
      <c r="C37" s="94"/>
      <c r="D37" s="93">
        <v>9.65</v>
      </c>
      <c r="E37" s="94"/>
      <c r="F37" s="93"/>
      <c r="G37" s="94"/>
      <c r="H37" s="95">
        <v>9.6300000000000008</v>
      </c>
      <c r="I37" s="96"/>
    </row>
    <row r="38" spans="1:10" x14ac:dyDescent="0.2">
      <c r="A38" s="30" t="s">
        <v>47</v>
      </c>
      <c r="B38" s="31"/>
      <c r="C38" s="31"/>
      <c r="D38" s="31"/>
      <c r="E38" s="31"/>
      <c r="F38" s="32"/>
      <c r="G38" s="31"/>
      <c r="H38" s="31"/>
      <c r="I38" s="33"/>
    </row>
    <row r="39" spans="1:10" x14ac:dyDescent="0.2">
      <c r="A39" s="10" t="s">
        <v>32</v>
      </c>
      <c r="B39" s="6">
        <v>121</v>
      </c>
      <c r="C39" s="17">
        <f>B39/B42</f>
        <v>0.97580645161290325</v>
      </c>
      <c r="D39" s="6">
        <v>272</v>
      </c>
      <c r="E39" s="17">
        <f>D39/D42</f>
        <v>0.96113074204946991</v>
      </c>
      <c r="F39" s="1">
        <v>0</v>
      </c>
      <c r="G39" s="17" t="e">
        <f>F39/F42</f>
        <v>#DIV/0!</v>
      </c>
      <c r="H39" s="6">
        <f>B39+D39+F39</f>
        <v>393</v>
      </c>
      <c r="I39" s="18">
        <f>H39/H42</f>
        <v>0.96560196560196565</v>
      </c>
    </row>
    <row r="40" spans="1:10" x14ac:dyDescent="0.2">
      <c r="A40" s="10" t="s">
        <v>33</v>
      </c>
      <c r="B40" s="6">
        <v>0</v>
      </c>
      <c r="C40" s="17">
        <f>B40/B42</f>
        <v>0</v>
      </c>
      <c r="D40" s="6">
        <v>3</v>
      </c>
      <c r="E40" s="17">
        <f>D40/D42</f>
        <v>1.0600706713780919E-2</v>
      </c>
      <c r="F40" s="1">
        <v>0</v>
      </c>
      <c r="G40" s="17" t="e">
        <f>F40/F42</f>
        <v>#DIV/0!</v>
      </c>
      <c r="H40" s="6">
        <f>B40+D40+F40</f>
        <v>3</v>
      </c>
      <c r="I40" s="18">
        <f>H40/H42</f>
        <v>7.3710073710073713E-3</v>
      </c>
    </row>
    <row r="41" spans="1:10" x14ac:dyDescent="0.2">
      <c r="A41" s="10" t="s">
        <v>34</v>
      </c>
      <c r="B41" s="1">
        <v>3</v>
      </c>
      <c r="C41" s="17">
        <f>B41/B42</f>
        <v>2.4193548387096774E-2</v>
      </c>
      <c r="D41" s="1">
        <v>8</v>
      </c>
      <c r="E41" s="17">
        <f>D41/D42</f>
        <v>2.8268551236749116E-2</v>
      </c>
      <c r="F41" s="1">
        <v>0</v>
      </c>
      <c r="G41" s="17" t="e">
        <f>F41/F42</f>
        <v>#DIV/0!</v>
      </c>
      <c r="H41" s="6">
        <f>B41+D41+F41</f>
        <v>11</v>
      </c>
      <c r="I41" s="18">
        <f>H41/H42</f>
        <v>2.7027027027027029E-2</v>
      </c>
    </row>
    <row r="42" spans="1:10" x14ac:dyDescent="0.2">
      <c r="A42" s="11" t="s">
        <v>7</v>
      </c>
      <c r="B42" s="7">
        <f t="shared" ref="B42:I42" si="4">SUM(B39:B41)</f>
        <v>124</v>
      </c>
      <c r="C42" s="19">
        <f t="shared" si="4"/>
        <v>1</v>
      </c>
      <c r="D42" s="7">
        <f t="shared" si="4"/>
        <v>283</v>
      </c>
      <c r="E42" s="19">
        <f t="shared" si="4"/>
        <v>0.99999999999999989</v>
      </c>
      <c r="F42" s="8">
        <f t="shared" si="4"/>
        <v>0</v>
      </c>
      <c r="G42" s="19" t="e">
        <f t="shared" si="4"/>
        <v>#DIV/0!</v>
      </c>
      <c r="H42" s="7">
        <f t="shared" si="4"/>
        <v>407</v>
      </c>
      <c r="I42" s="20">
        <f t="shared" si="4"/>
        <v>1</v>
      </c>
    </row>
    <row r="43" spans="1:10" x14ac:dyDescent="0.2">
      <c r="A43" s="30" t="s">
        <v>48</v>
      </c>
      <c r="B43" s="31"/>
      <c r="C43" s="31"/>
      <c r="D43" s="31"/>
      <c r="E43" s="31"/>
      <c r="F43" s="32"/>
      <c r="G43" s="31"/>
      <c r="H43" s="31"/>
      <c r="I43" s="33"/>
    </row>
    <row r="44" spans="1:10" x14ac:dyDescent="0.2">
      <c r="A44" s="9" t="s">
        <v>25</v>
      </c>
      <c r="B44" s="4">
        <v>79</v>
      </c>
      <c r="C44" s="21">
        <f>B44/B46</f>
        <v>0.63709677419354838</v>
      </c>
      <c r="D44" s="5">
        <v>58</v>
      </c>
      <c r="E44" s="21">
        <f>D44/D46</f>
        <v>0.20494699646643111</v>
      </c>
      <c r="F44" s="5">
        <v>0</v>
      </c>
      <c r="G44" s="21" t="e">
        <f>F44/F46</f>
        <v>#DIV/0!</v>
      </c>
      <c r="H44" s="4">
        <f>B44+D44+F44</f>
        <v>137</v>
      </c>
      <c r="I44" s="16">
        <f>H44/H46</f>
        <v>0.33660933660933662</v>
      </c>
    </row>
    <row r="45" spans="1:10" x14ac:dyDescent="0.2">
      <c r="A45" s="10" t="s">
        <v>26</v>
      </c>
      <c r="B45" s="6">
        <v>45</v>
      </c>
      <c r="C45" s="17">
        <f>B45/B46</f>
        <v>0.36290322580645162</v>
      </c>
      <c r="D45" s="6">
        <v>225</v>
      </c>
      <c r="E45" s="17">
        <f>D45/D46</f>
        <v>0.79505300353356889</v>
      </c>
      <c r="F45" s="1">
        <v>0</v>
      </c>
      <c r="G45" s="17" t="e">
        <f>F45/F46</f>
        <v>#DIV/0!</v>
      </c>
      <c r="H45" s="4">
        <f>B45+D45+F45</f>
        <v>270</v>
      </c>
      <c r="I45" s="18">
        <f>H45/H46</f>
        <v>0.66339066339066344</v>
      </c>
    </row>
    <row r="46" spans="1:10" x14ac:dyDescent="0.2">
      <c r="A46" s="11" t="s">
        <v>7</v>
      </c>
      <c r="B46" s="7">
        <f t="shared" ref="B46:G46" si="5">SUM(B44:B45)</f>
        <v>124</v>
      </c>
      <c r="C46" s="22">
        <f t="shared" si="5"/>
        <v>1</v>
      </c>
      <c r="D46" s="7">
        <f t="shared" si="5"/>
        <v>283</v>
      </c>
      <c r="E46" s="22">
        <f t="shared" si="5"/>
        <v>1</v>
      </c>
      <c r="F46" s="7">
        <f t="shared" si="5"/>
        <v>0</v>
      </c>
      <c r="G46" s="22" t="e">
        <f t="shared" si="5"/>
        <v>#DIV/0!</v>
      </c>
      <c r="H46" s="4">
        <f>B46+D46+F46</f>
        <v>407</v>
      </c>
      <c r="I46" s="40">
        <f>SUM(I44:I45)</f>
        <v>1</v>
      </c>
    </row>
    <row r="47" spans="1:10" ht="12.75" customHeight="1" x14ac:dyDescent="0.2">
      <c r="A47" s="30" t="s">
        <v>46</v>
      </c>
      <c r="B47" s="31"/>
      <c r="C47" s="31"/>
      <c r="D47" s="31"/>
      <c r="E47" s="31"/>
      <c r="F47" s="32"/>
      <c r="G47" s="31"/>
      <c r="H47" s="31"/>
      <c r="I47" s="33"/>
    </row>
    <row r="48" spans="1:10" ht="12.75" customHeight="1" x14ac:dyDescent="0.2">
      <c r="A48" s="9" t="s">
        <v>36</v>
      </c>
      <c r="B48" s="4">
        <v>20</v>
      </c>
      <c r="C48" s="21">
        <f>B48/B50</f>
        <v>0.16129032258064516</v>
      </c>
      <c r="D48" s="5">
        <v>103</v>
      </c>
      <c r="E48" s="21">
        <f>D48/D50</f>
        <v>0.36395759717314485</v>
      </c>
      <c r="F48" s="5">
        <v>0</v>
      </c>
      <c r="G48" s="21" t="e">
        <f>F48/F50</f>
        <v>#DIV/0!</v>
      </c>
      <c r="H48" s="4">
        <f>B48+D48+F48</f>
        <v>123</v>
      </c>
      <c r="I48" s="16">
        <f>H48/H50</f>
        <v>0.30221130221130221</v>
      </c>
    </row>
    <row r="49" spans="1:9" ht="12.75" customHeight="1" x14ac:dyDescent="0.2">
      <c r="A49" s="10" t="s">
        <v>37</v>
      </c>
      <c r="B49" s="6">
        <v>104</v>
      </c>
      <c r="C49" s="17">
        <f>B49/B50</f>
        <v>0.83870967741935487</v>
      </c>
      <c r="D49" s="6">
        <v>180</v>
      </c>
      <c r="E49" s="17">
        <f>D49/D50</f>
        <v>0.63604240282685509</v>
      </c>
      <c r="F49" s="1">
        <v>0</v>
      </c>
      <c r="G49" s="17" t="e">
        <f>F49/F50</f>
        <v>#DIV/0!</v>
      </c>
      <c r="H49" s="4">
        <f>B49+D49+F49</f>
        <v>284</v>
      </c>
      <c r="I49" s="18">
        <f>H49/H50</f>
        <v>0.69778869778869779</v>
      </c>
    </row>
    <row r="50" spans="1:9" x14ac:dyDescent="0.2">
      <c r="A50" s="11" t="s">
        <v>7</v>
      </c>
      <c r="B50" s="7">
        <f t="shared" ref="B50:G50" si="6">SUM(B48:B49)</f>
        <v>124</v>
      </c>
      <c r="C50" s="22">
        <f t="shared" si="6"/>
        <v>1</v>
      </c>
      <c r="D50" s="7">
        <f t="shared" si="6"/>
        <v>283</v>
      </c>
      <c r="E50" s="22">
        <f t="shared" si="6"/>
        <v>1</v>
      </c>
      <c r="F50" s="7">
        <f t="shared" si="6"/>
        <v>0</v>
      </c>
      <c r="G50" s="22" t="e">
        <f t="shared" si="6"/>
        <v>#DIV/0!</v>
      </c>
      <c r="H50" s="4">
        <f>B50+D50+F50</f>
        <v>407</v>
      </c>
      <c r="I50" s="20">
        <f>SUM(I48:I49)</f>
        <v>1</v>
      </c>
    </row>
    <row r="51" spans="1:9" x14ac:dyDescent="0.2">
      <c r="A51" s="34" t="s">
        <v>28</v>
      </c>
      <c r="B51" s="35"/>
      <c r="C51" s="35"/>
      <c r="D51" s="35"/>
      <c r="E51" s="35"/>
      <c r="F51" s="36"/>
      <c r="G51" s="35"/>
      <c r="H51" s="35"/>
      <c r="I51" s="39"/>
    </row>
    <row r="52" spans="1:9" x14ac:dyDescent="0.2">
      <c r="A52" s="48" t="s">
        <v>27</v>
      </c>
      <c r="B52" s="99">
        <v>97.1</v>
      </c>
      <c r="C52" s="100"/>
      <c r="D52" s="101">
        <v>154.1</v>
      </c>
      <c r="E52" s="102"/>
      <c r="F52" s="99"/>
      <c r="G52" s="100"/>
      <c r="H52" s="101">
        <v>251.2</v>
      </c>
      <c r="I52" s="103"/>
    </row>
    <row r="53" spans="1:9" x14ac:dyDescent="0.2">
      <c r="A53" s="30" t="s">
        <v>49</v>
      </c>
      <c r="B53" s="31"/>
      <c r="C53" s="31"/>
      <c r="D53" s="31"/>
      <c r="E53" s="31"/>
      <c r="F53" s="32"/>
      <c r="G53" s="31"/>
      <c r="H53" s="31"/>
      <c r="I53" s="33"/>
    </row>
    <row r="54" spans="1:9" x14ac:dyDescent="0.2">
      <c r="A54" s="42" t="s">
        <v>50</v>
      </c>
      <c r="B54" s="4">
        <v>86</v>
      </c>
      <c r="C54" s="21">
        <f>B54/B56</f>
        <v>0.69354838709677424</v>
      </c>
      <c r="D54" s="4">
        <v>271</v>
      </c>
      <c r="E54" s="21">
        <f>D54/D56</f>
        <v>0.95759717314487636</v>
      </c>
      <c r="F54" s="5">
        <v>0</v>
      </c>
      <c r="G54" s="21" t="e">
        <f>F54/F56</f>
        <v>#DIV/0!</v>
      </c>
      <c r="H54" s="4">
        <f>B54+D54+F54</f>
        <v>357</v>
      </c>
      <c r="I54" s="16">
        <f>H54/H56</f>
        <v>0.87714987714987713</v>
      </c>
    </row>
    <row r="55" spans="1:9" x14ac:dyDescent="0.2">
      <c r="A55" s="43" t="s">
        <v>51</v>
      </c>
      <c r="B55" s="6">
        <v>38</v>
      </c>
      <c r="C55" s="17">
        <f>B55/B56</f>
        <v>0.30645161290322581</v>
      </c>
      <c r="D55" s="6">
        <v>12</v>
      </c>
      <c r="E55" s="17">
        <f>D55/D56</f>
        <v>4.2402826855123678E-2</v>
      </c>
      <c r="F55" s="1">
        <v>0</v>
      </c>
      <c r="G55" s="17" t="e">
        <f>F55/F56</f>
        <v>#DIV/0!</v>
      </c>
      <c r="H55" s="4">
        <f>B55+D55+F55</f>
        <v>50</v>
      </c>
      <c r="I55" s="18">
        <f>H55/H56</f>
        <v>0.12285012285012285</v>
      </c>
    </row>
    <row r="56" spans="1:9" ht="13.5" thickBot="1" x14ac:dyDescent="0.25">
      <c r="A56" s="44" t="s">
        <v>7</v>
      </c>
      <c r="B56" s="45">
        <f t="shared" ref="B56:G56" si="7">SUM(B54:B55)</f>
        <v>124</v>
      </c>
      <c r="C56" s="46">
        <f t="shared" si="7"/>
        <v>1</v>
      </c>
      <c r="D56" s="45">
        <f t="shared" si="7"/>
        <v>283</v>
      </c>
      <c r="E56" s="46">
        <f t="shared" si="7"/>
        <v>1</v>
      </c>
      <c r="F56" s="45">
        <f t="shared" si="7"/>
        <v>0</v>
      </c>
      <c r="G56" s="46" t="e">
        <f t="shared" si="7"/>
        <v>#DIV/0!</v>
      </c>
      <c r="H56" s="45">
        <f>B56+D56+F56</f>
        <v>407</v>
      </c>
      <c r="I56" s="47">
        <f>SUM(I54:I55)</f>
        <v>1</v>
      </c>
    </row>
    <row r="57" spans="1:9" ht="34.15" customHeight="1" thickTop="1" x14ac:dyDescent="0.2">
      <c r="A57" s="104" t="s">
        <v>38</v>
      </c>
      <c r="B57" s="104"/>
      <c r="C57" s="104"/>
      <c r="D57" s="104"/>
      <c r="E57" s="104"/>
      <c r="F57" s="104"/>
      <c r="G57" s="104"/>
      <c r="H57" s="104"/>
      <c r="I57" s="104"/>
    </row>
    <row r="58" spans="1:9" x14ac:dyDescent="0.2">
      <c r="A58" s="97" t="s">
        <v>30</v>
      </c>
      <c r="B58" s="97"/>
      <c r="C58" s="97"/>
      <c r="D58" s="97"/>
      <c r="E58" s="97"/>
      <c r="F58" s="97"/>
      <c r="G58" s="97"/>
      <c r="H58" s="97"/>
      <c r="I58" s="97"/>
    </row>
    <row r="59" spans="1:9" x14ac:dyDescent="0.2">
      <c r="A59" s="13"/>
      <c r="B59" s="13"/>
      <c r="C59" s="13"/>
      <c r="D59" s="13"/>
      <c r="E59" s="13"/>
      <c r="F59" s="14"/>
      <c r="G59" s="13"/>
      <c r="H59" s="13"/>
      <c r="I59" s="13"/>
    </row>
    <row r="60" spans="1:9" x14ac:dyDescent="0.2">
      <c r="A60" s="97"/>
      <c r="B60" s="97"/>
      <c r="C60" s="97"/>
      <c r="D60" s="97"/>
      <c r="E60" s="97"/>
      <c r="F60" s="105"/>
      <c r="G60" s="97"/>
      <c r="H60" s="97"/>
      <c r="I60" s="97"/>
    </row>
    <row r="62" spans="1:9" x14ac:dyDescent="0.2">
      <c r="G62" s="106"/>
      <c r="H62" s="98"/>
      <c r="I62" s="98"/>
    </row>
    <row r="63" spans="1:9" x14ac:dyDescent="0.2">
      <c r="G63" s="98"/>
      <c r="H63" s="98"/>
      <c r="I63" s="98"/>
    </row>
  </sheetData>
  <mergeCells count="23">
    <mergeCell ref="A60:I60"/>
    <mergeCell ref="G62:I62"/>
    <mergeCell ref="G63:I63"/>
    <mergeCell ref="B52:C52"/>
    <mergeCell ref="D52:E52"/>
    <mergeCell ref="F52:G52"/>
    <mergeCell ref="H52:I52"/>
    <mergeCell ref="A57:I57"/>
    <mergeCell ref="A58:I58"/>
    <mergeCell ref="B36:C36"/>
    <mergeCell ref="D36:E36"/>
    <mergeCell ref="F36:G36"/>
    <mergeCell ref="H36:I36"/>
    <mergeCell ref="B37:C37"/>
    <mergeCell ref="D37:E37"/>
    <mergeCell ref="F37:G37"/>
    <mergeCell ref="H37:I37"/>
    <mergeCell ref="A2:I2"/>
    <mergeCell ref="A3:I3"/>
    <mergeCell ref="A4:I4"/>
    <mergeCell ref="B6:C6"/>
    <mergeCell ref="D6:E6"/>
    <mergeCell ref="H6:I6"/>
  </mergeCells>
  <printOptions horizontalCentered="1"/>
  <pageMargins left="0.7" right="0.7" top="0.75" bottom="0.75" header="0.3" footer="0.3"/>
  <pageSetup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tabSelected="1" zoomScale="96" zoomScaleNormal="96" workbookViewId="0">
      <selection activeCell="A3" sqref="A3:I3"/>
    </sheetView>
  </sheetViews>
  <sheetFormatPr defaultRowHeight="12.75" x14ac:dyDescent="0.2"/>
  <cols>
    <col min="1" max="1" width="36.7109375" customWidth="1"/>
    <col min="2" max="5" width="8.7109375" customWidth="1"/>
    <col min="6" max="6" width="6.7109375" style="2" hidden="1" customWidth="1"/>
    <col min="7" max="7" width="0" hidden="1" customWidth="1"/>
    <col min="8" max="9" width="8.7109375" customWidth="1"/>
  </cols>
  <sheetData>
    <row r="2" spans="1:9" ht="15.75" x14ac:dyDescent="0.25">
      <c r="A2" s="84" t="s">
        <v>60</v>
      </c>
      <c r="B2" s="84"/>
      <c r="C2" s="84"/>
      <c r="D2" s="84"/>
      <c r="E2" s="84"/>
      <c r="F2" s="84"/>
      <c r="G2" s="84"/>
      <c r="H2" s="84"/>
      <c r="I2" s="84"/>
    </row>
    <row r="3" spans="1:9" ht="15.75" x14ac:dyDescent="0.25">
      <c r="A3" s="84" t="s">
        <v>61</v>
      </c>
      <c r="B3" s="84"/>
      <c r="C3" s="84"/>
      <c r="D3" s="84"/>
      <c r="E3" s="84"/>
      <c r="F3" s="84"/>
      <c r="G3" s="84"/>
      <c r="H3" s="84"/>
      <c r="I3" s="84"/>
    </row>
    <row r="4" spans="1:9" ht="15.75" x14ac:dyDescent="0.25">
      <c r="A4" s="84" t="s">
        <v>54</v>
      </c>
      <c r="B4" s="84"/>
      <c r="C4" s="84"/>
      <c r="D4" s="84"/>
      <c r="E4" s="84"/>
      <c r="F4" s="84"/>
      <c r="G4" s="84"/>
      <c r="H4" s="84"/>
      <c r="I4" s="84"/>
    </row>
    <row r="5" spans="1:9" ht="13.5" thickBot="1" x14ac:dyDescent="0.25"/>
    <row r="6" spans="1:9" ht="13.5" thickTop="1" x14ac:dyDescent="0.2">
      <c r="A6" s="24"/>
      <c r="B6" s="85" t="s">
        <v>0</v>
      </c>
      <c r="C6" s="86"/>
      <c r="D6" s="87" t="s">
        <v>35</v>
      </c>
      <c r="E6" s="86"/>
      <c r="F6" s="72" t="s">
        <v>3</v>
      </c>
      <c r="G6" s="73"/>
      <c r="H6" s="85" t="s">
        <v>7</v>
      </c>
      <c r="I6" s="88"/>
    </row>
    <row r="7" spans="1:9" x14ac:dyDescent="0.2">
      <c r="A7" s="25"/>
      <c r="B7" s="26" t="s">
        <v>1</v>
      </c>
      <c r="C7" s="27" t="s">
        <v>2</v>
      </c>
      <c r="D7" s="26" t="s">
        <v>1</v>
      </c>
      <c r="E7" s="27" t="s">
        <v>2</v>
      </c>
      <c r="F7" s="28" t="s">
        <v>1</v>
      </c>
      <c r="G7" s="27" t="s">
        <v>2</v>
      </c>
      <c r="H7" s="26" t="s">
        <v>1</v>
      </c>
      <c r="I7" s="29" t="s">
        <v>2</v>
      </c>
    </row>
    <row r="8" spans="1:9" x14ac:dyDescent="0.2">
      <c r="A8" s="30" t="s">
        <v>4</v>
      </c>
      <c r="B8" s="31"/>
      <c r="C8" s="31"/>
      <c r="D8" s="31"/>
      <c r="E8" s="31"/>
      <c r="F8" s="32"/>
      <c r="G8" s="31"/>
      <c r="H8" s="31"/>
      <c r="I8" s="33"/>
    </row>
    <row r="9" spans="1:9" x14ac:dyDescent="0.2">
      <c r="A9" s="9" t="s">
        <v>5</v>
      </c>
      <c r="B9" s="4">
        <v>761</v>
      </c>
      <c r="C9" s="15">
        <f>B9/B11</f>
        <v>0.52847222222222223</v>
      </c>
      <c r="D9" s="4">
        <v>354</v>
      </c>
      <c r="E9" s="15">
        <f>D9/D11</f>
        <v>0.69960474308300391</v>
      </c>
      <c r="F9" s="5">
        <v>0</v>
      </c>
      <c r="G9" s="15" t="e">
        <f>F9/F11</f>
        <v>#DIV/0!</v>
      </c>
      <c r="H9" s="4">
        <f>B9+D9+F9</f>
        <v>1115</v>
      </c>
      <c r="I9" s="16">
        <f>H9/H11</f>
        <v>0.5729701952723536</v>
      </c>
    </row>
    <row r="10" spans="1:9" x14ac:dyDescent="0.2">
      <c r="A10" s="10" t="s">
        <v>6</v>
      </c>
      <c r="B10" s="6">
        <v>679</v>
      </c>
      <c r="C10" s="17">
        <f>B10/B11</f>
        <v>0.47152777777777777</v>
      </c>
      <c r="D10" s="6">
        <v>152</v>
      </c>
      <c r="E10" s="17">
        <f>D10/D11</f>
        <v>0.30039525691699603</v>
      </c>
      <c r="F10" s="1">
        <v>0</v>
      </c>
      <c r="G10" s="17" t="e">
        <f>F10/F11</f>
        <v>#DIV/0!</v>
      </c>
      <c r="H10" s="6">
        <f>B10+D10+F10</f>
        <v>831</v>
      </c>
      <c r="I10" s="18">
        <f>H10/H11</f>
        <v>0.42702980472764646</v>
      </c>
    </row>
    <row r="11" spans="1:9" x14ac:dyDescent="0.2">
      <c r="A11" s="11" t="s">
        <v>7</v>
      </c>
      <c r="B11" s="7">
        <f>SUM(B9:B10)</f>
        <v>1440</v>
      </c>
      <c r="C11" s="19">
        <f>SUM(C9:C10)</f>
        <v>1</v>
      </c>
      <c r="D11" s="7">
        <f>D9+D10</f>
        <v>506</v>
      </c>
      <c r="E11" s="19">
        <f>SUM(E9:E10)</f>
        <v>1</v>
      </c>
      <c r="F11" s="8">
        <f>SUM(F9:F10)</f>
        <v>0</v>
      </c>
      <c r="G11" s="19" t="e">
        <f>SUM(G9:G10)</f>
        <v>#DIV/0!</v>
      </c>
      <c r="H11" s="7">
        <f>B11+D11+F11</f>
        <v>1946</v>
      </c>
      <c r="I11" s="20">
        <f>SUM(I9:I10)</f>
        <v>1</v>
      </c>
    </row>
    <row r="12" spans="1:9" x14ac:dyDescent="0.2">
      <c r="A12" s="30" t="s">
        <v>8</v>
      </c>
      <c r="B12" s="37"/>
      <c r="C12" s="37"/>
      <c r="D12" s="37"/>
      <c r="E12" s="37"/>
      <c r="F12" s="37"/>
      <c r="G12" s="37"/>
      <c r="H12" s="37"/>
      <c r="I12" s="38"/>
    </row>
    <row r="13" spans="1:9" x14ac:dyDescent="0.2">
      <c r="A13" s="9" t="s">
        <v>39</v>
      </c>
      <c r="B13" s="5">
        <v>6</v>
      </c>
      <c r="C13" s="15">
        <f>B13/B22</f>
        <v>4.1666666666666666E-3</v>
      </c>
      <c r="D13" s="5">
        <v>1</v>
      </c>
      <c r="E13" s="15">
        <f>D13/D22</f>
        <v>1.976284584980237E-3</v>
      </c>
      <c r="F13" s="5">
        <v>0</v>
      </c>
      <c r="G13" s="15" t="e">
        <f>F13/F22</f>
        <v>#DIV/0!</v>
      </c>
      <c r="H13" s="4">
        <f t="shared" ref="H13:H21" si="0">B13+D13+F13</f>
        <v>7</v>
      </c>
      <c r="I13" s="16">
        <f>H13/H22</f>
        <v>3.5971223021582736E-3</v>
      </c>
    </row>
    <row r="14" spans="1:9" x14ac:dyDescent="0.2">
      <c r="A14" s="10" t="s">
        <v>9</v>
      </c>
      <c r="B14" s="1">
        <v>58</v>
      </c>
      <c r="C14" s="17">
        <f>B14/B22</f>
        <v>4.027777777777778E-2</v>
      </c>
      <c r="D14" s="1">
        <v>35</v>
      </c>
      <c r="E14" s="17">
        <f>D14/D22</f>
        <v>6.9169960474308304E-2</v>
      </c>
      <c r="F14" s="1">
        <v>0</v>
      </c>
      <c r="G14" s="17" t="e">
        <f>F14/F22</f>
        <v>#DIV/0!</v>
      </c>
      <c r="H14" s="6">
        <f t="shared" si="0"/>
        <v>93</v>
      </c>
      <c r="I14" s="18">
        <f>H14/H22</f>
        <v>4.7790339157245634E-2</v>
      </c>
    </row>
    <row r="15" spans="1:9" x14ac:dyDescent="0.2">
      <c r="A15" s="10" t="s">
        <v>40</v>
      </c>
      <c r="B15" s="1">
        <v>174</v>
      </c>
      <c r="C15" s="17">
        <f>B15/B22</f>
        <v>0.12083333333333333</v>
      </c>
      <c r="D15" s="1">
        <v>28</v>
      </c>
      <c r="E15" s="17">
        <f>D15/D22</f>
        <v>5.533596837944664E-2</v>
      </c>
      <c r="F15" s="1">
        <v>0</v>
      </c>
      <c r="G15" s="17" t="e">
        <f>F15/F22</f>
        <v>#DIV/0!</v>
      </c>
      <c r="H15" s="6">
        <f t="shared" si="0"/>
        <v>202</v>
      </c>
      <c r="I15" s="18">
        <f>H15/H22</f>
        <v>0.10380267214799589</v>
      </c>
    </row>
    <row r="16" spans="1:9" x14ac:dyDescent="0.2">
      <c r="A16" s="10" t="s">
        <v>41</v>
      </c>
      <c r="B16" s="1">
        <v>136</v>
      </c>
      <c r="C16" s="17">
        <f>B16/B22</f>
        <v>9.4444444444444442E-2</v>
      </c>
      <c r="D16" s="1">
        <v>15</v>
      </c>
      <c r="E16" s="17">
        <f>D16/D22</f>
        <v>2.9644268774703556E-2</v>
      </c>
      <c r="F16" s="1">
        <v>0</v>
      </c>
      <c r="G16" s="17" t="e">
        <f>F16/F22</f>
        <v>#DIV/0!</v>
      </c>
      <c r="H16" s="6">
        <f t="shared" si="0"/>
        <v>151</v>
      </c>
      <c r="I16" s="18">
        <f>H16/H22</f>
        <v>7.7595066803699903E-2</v>
      </c>
    </row>
    <row r="17" spans="1:9" x14ac:dyDescent="0.2">
      <c r="A17" s="10" t="s">
        <v>42</v>
      </c>
      <c r="B17" s="1">
        <v>1</v>
      </c>
      <c r="C17" s="17">
        <f>B17/B22</f>
        <v>6.9444444444444447E-4</v>
      </c>
      <c r="D17" s="1">
        <v>0</v>
      </c>
      <c r="E17" s="17">
        <f>D17/D22</f>
        <v>0</v>
      </c>
      <c r="F17" s="1">
        <v>0</v>
      </c>
      <c r="G17" s="17" t="e">
        <f>F17/F22</f>
        <v>#DIV/0!</v>
      </c>
      <c r="H17" s="6">
        <f t="shared" si="0"/>
        <v>1</v>
      </c>
      <c r="I17" s="18">
        <f>H17/H22</f>
        <v>5.1387461459403907E-4</v>
      </c>
    </row>
    <row r="18" spans="1:9" x14ac:dyDescent="0.2">
      <c r="A18" s="10" t="s">
        <v>10</v>
      </c>
      <c r="B18" s="6">
        <v>963</v>
      </c>
      <c r="C18" s="17">
        <f>B18/B22</f>
        <v>0.66874999999999996</v>
      </c>
      <c r="D18" s="6">
        <v>223</v>
      </c>
      <c r="E18" s="17">
        <f>D18/D22</f>
        <v>0.44071146245059289</v>
      </c>
      <c r="F18" s="1">
        <v>0</v>
      </c>
      <c r="G18" s="17" t="e">
        <f>F18/F22</f>
        <v>#DIV/0!</v>
      </c>
      <c r="H18" s="6">
        <f t="shared" si="0"/>
        <v>1186</v>
      </c>
      <c r="I18" s="18">
        <f>H18/H22</f>
        <v>0.60945529290853029</v>
      </c>
    </row>
    <row r="19" spans="1:9" x14ac:dyDescent="0.2">
      <c r="A19" s="10" t="s">
        <v>43</v>
      </c>
      <c r="B19" s="6">
        <v>53</v>
      </c>
      <c r="C19" s="17">
        <f>B19/B22</f>
        <v>3.6805555555555557E-2</v>
      </c>
      <c r="D19" s="6">
        <v>8</v>
      </c>
      <c r="E19" s="17">
        <f>D19/D22</f>
        <v>1.5810276679841896E-2</v>
      </c>
      <c r="F19" s="1">
        <v>0</v>
      </c>
      <c r="G19" s="17" t="e">
        <f>F19/F22</f>
        <v>#DIV/0!</v>
      </c>
      <c r="H19" s="6">
        <f t="shared" si="0"/>
        <v>61</v>
      </c>
      <c r="I19" s="18">
        <f>H19/H22</f>
        <v>3.1346351490236381E-2</v>
      </c>
    </row>
    <row r="20" spans="1:9" x14ac:dyDescent="0.2">
      <c r="A20" s="10" t="s">
        <v>44</v>
      </c>
      <c r="B20" s="1">
        <v>28</v>
      </c>
      <c r="C20" s="17">
        <f>B20/B22</f>
        <v>1.9444444444444445E-2</v>
      </c>
      <c r="D20" s="1">
        <v>182</v>
      </c>
      <c r="E20" s="17">
        <f>D20/D22</f>
        <v>0.35968379446640314</v>
      </c>
      <c r="F20" s="1">
        <v>0</v>
      </c>
      <c r="G20" s="17" t="e">
        <f>F20/F22</f>
        <v>#DIV/0!</v>
      </c>
      <c r="H20" s="6">
        <f t="shared" si="0"/>
        <v>210</v>
      </c>
      <c r="I20" s="18">
        <f>H20/H22</f>
        <v>0.1079136690647482</v>
      </c>
    </row>
    <row r="21" spans="1:9" x14ac:dyDescent="0.2">
      <c r="A21" s="23" t="s">
        <v>45</v>
      </c>
      <c r="B21" s="8">
        <v>21</v>
      </c>
      <c r="C21" s="17">
        <f>B21/B22</f>
        <v>1.4583333333333334E-2</v>
      </c>
      <c r="D21" s="8">
        <v>14</v>
      </c>
      <c r="E21" s="17">
        <f>D21/D22</f>
        <v>2.766798418972332E-2</v>
      </c>
      <c r="F21" s="8">
        <v>0</v>
      </c>
      <c r="G21" s="17" t="e">
        <f>F21/F22</f>
        <v>#DIV/0!</v>
      </c>
      <c r="H21" s="7">
        <f t="shared" si="0"/>
        <v>35</v>
      </c>
      <c r="I21" s="20">
        <f>H21/H22</f>
        <v>1.7985611510791366E-2</v>
      </c>
    </row>
    <row r="22" spans="1:9" x14ac:dyDescent="0.2">
      <c r="A22" s="11" t="s">
        <v>7</v>
      </c>
      <c r="B22" s="7">
        <f>SUM(B13:B21)</f>
        <v>1440</v>
      </c>
      <c r="C22" s="19">
        <f>SUM(C13:C21)</f>
        <v>0.99999999999999989</v>
      </c>
      <c r="D22" s="7">
        <f>SUM(D13:D21)</f>
        <v>506</v>
      </c>
      <c r="E22" s="19">
        <f>SUM(E13:E21)</f>
        <v>0.99999999999999989</v>
      </c>
      <c r="F22" s="8">
        <f>SUM(F13:F21)</f>
        <v>0</v>
      </c>
      <c r="G22" s="19" t="e">
        <f>SUM(G13:G20)</f>
        <v>#DIV/0!</v>
      </c>
      <c r="H22" s="7">
        <f>SUM(H13:H21)</f>
        <v>1946</v>
      </c>
      <c r="I22" s="20">
        <f>SUM(I13:I21)</f>
        <v>0.99999999999999989</v>
      </c>
    </row>
    <row r="23" spans="1:9" x14ac:dyDescent="0.2">
      <c r="A23" s="30" t="s">
        <v>11</v>
      </c>
      <c r="B23" s="37"/>
      <c r="C23" s="37"/>
      <c r="D23" s="37"/>
      <c r="E23" s="37"/>
      <c r="F23" s="37"/>
      <c r="G23" s="37"/>
      <c r="H23" s="37"/>
      <c r="I23" s="38"/>
    </row>
    <row r="24" spans="1:9" x14ac:dyDescent="0.2">
      <c r="A24" s="41" t="s">
        <v>12</v>
      </c>
      <c r="B24" s="5">
        <v>3</v>
      </c>
      <c r="C24" s="15">
        <f t="shared" ref="C24:C33" si="1">B24/$B$34</f>
        <v>2.0833333333333333E-3</v>
      </c>
      <c r="D24" s="5">
        <v>0</v>
      </c>
      <c r="E24" s="15">
        <f>D24/D34</f>
        <v>0</v>
      </c>
      <c r="F24" s="5">
        <v>0</v>
      </c>
      <c r="G24" s="15" t="e">
        <f>F24/F34</f>
        <v>#DIV/0!</v>
      </c>
      <c r="H24" s="5">
        <f t="shared" ref="H24:H34" si="2">B24+D24+F24</f>
        <v>3</v>
      </c>
      <c r="I24" s="16">
        <f>H24/H34</f>
        <v>1.5416238437821171E-3</v>
      </c>
    </row>
    <row r="25" spans="1:9" x14ac:dyDescent="0.2">
      <c r="A25" s="10" t="s">
        <v>13</v>
      </c>
      <c r="B25" s="1">
        <v>196</v>
      </c>
      <c r="C25" s="15">
        <f t="shared" si="1"/>
        <v>0.1361111111111111</v>
      </c>
      <c r="D25" s="1">
        <v>0</v>
      </c>
      <c r="E25" s="17">
        <f>D25/D34</f>
        <v>0</v>
      </c>
      <c r="F25" s="1">
        <v>0</v>
      </c>
      <c r="G25" s="17" t="e">
        <f>F25/F34</f>
        <v>#DIV/0!</v>
      </c>
      <c r="H25" s="1">
        <f t="shared" si="2"/>
        <v>196</v>
      </c>
      <c r="I25" s="18">
        <f>H25/H34</f>
        <v>0.10071942446043165</v>
      </c>
    </row>
    <row r="26" spans="1:9" x14ac:dyDescent="0.2">
      <c r="A26" s="10" t="s">
        <v>14</v>
      </c>
      <c r="B26" s="1">
        <v>315</v>
      </c>
      <c r="C26" s="15">
        <f t="shared" si="1"/>
        <v>0.21875</v>
      </c>
      <c r="D26" s="1">
        <v>14</v>
      </c>
      <c r="E26" s="17">
        <f>D26/D34</f>
        <v>2.766798418972332E-2</v>
      </c>
      <c r="F26" s="1">
        <v>0</v>
      </c>
      <c r="G26" s="17" t="e">
        <f>F26/F34</f>
        <v>#DIV/0!</v>
      </c>
      <c r="H26" s="5">
        <f t="shared" si="2"/>
        <v>329</v>
      </c>
      <c r="I26" s="18">
        <f>H26/H34</f>
        <v>0.16906474820143885</v>
      </c>
    </row>
    <row r="27" spans="1:9" x14ac:dyDescent="0.2">
      <c r="A27" s="10" t="s">
        <v>15</v>
      </c>
      <c r="B27" s="1">
        <v>292</v>
      </c>
      <c r="C27" s="15">
        <f t="shared" si="1"/>
        <v>0.20277777777777778</v>
      </c>
      <c r="D27" s="1">
        <v>146</v>
      </c>
      <c r="E27" s="17">
        <f>D27/D34</f>
        <v>0.28853754940711462</v>
      </c>
      <c r="F27" s="1">
        <v>0</v>
      </c>
      <c r="G27" s="17" t="e">
        <f>F27/F34</f>
        <v>#DIV/0!</v>
      </c>
      <c r="H27" s="5">
        <f t="shared" si="2"/>
        <v>438</v>
      </c>
      <c r="I27" s="18">
        <f>H27/H34</f>
        <v>0.22507708119218911</v>
      </c>
    </row>
    <row r="28" spans="1:9" x14ac:dyDescent="0.2">
      <c r="A28" s="10" t="s">
        <v>16</v>
      </c>
      <c r="B28" s="1">
        <v>232</v>
      </c>
      <c r="C28" s="15">
        <f t="shared" si="1"/>
        <v>0.16111111111111112</v>
      </c>
      <c r="D28" s="1">
        <v>128</v>
      </c>
      <c r="E28" s="17">
        <f>D28/D34</f>
        <v>0.25296442687747034</v>
      </c>
      <c r="F28" s="1">
        <v>0</v>
      </c>
      <c r="G28" s="17" t="e">
        <f>F28/F34</f>
        <v>#DIV/0!</v>
      </c>
      <c r="H28" s="5">
        <f t="shared" si="2"/>
        <v>360</v>
      </c>
      <c r="I28" s="18">
        <f>H28/H34</f>
        <v>0.18499486125385406</v>
      </c>
    </row>
    <row r="29" spans="1:9" x14ac:dyDescent="0.2">
      <c r="A29" s="10" t="s">
        <v>17</v>
      </c>
      <c r="B29" s="1">
        <v>170</v>
      </c>
      <c r="C29" s="15">
        <f t="shared" si="1"/>
        <v>0.11805555555555555</v>
      </c>
      <c r="D29" s="1">
        <v>82</v>
      </c>
      <c r="E29" s="17">
        <f>D29/D34</f>
        <v>0.16205533596837945</v>
      </c>
      <c r="F29" s="1">
        <v>0</v>
      </c>
      <c r="G29" s="17" t="e">
        <f>F29/F34</f>
        <v>#DIV/0!</v>
      </c>
      <c r="H29" s="5">
        <f t="shared" si="2"/>
        <v>252</v>
      </c>
      <c r="I29" s="18">
        <f>H29/H34</f>
        <v>0.12949640287769784</v>
      </c>
    </row>
    <row r="30" spans="1:9" x14ac:dyDescent="0.2">
      <c r="A30" s="10" t="s">
        <v>18</v>
      </c>
      <c r="B30" s="1">
        <v>99</v>
      </c>
      <c r="C30" s="15">
        <f t="shared" si="1"/>
        <v>6.8750000000000006E-2</v>
      </c>
      <c r="D30" s="1">
        <v>50</v>
      </c>
      <c r="E30" s="17">
        <f>D30/D34</f>
        <v>9.8814229249011856E-2</v>
      </c>
      <c r="F30" s="1">
        <v>0</v>
      </c>
      <c r="G30" s="17" t="e">
        <f>F30/F34</f>
        <v>#DIV/0!</v>
      </c>
      <c r="H30" s="5">
        <f t="shared" si="2"/>
        <v>149</v>
      </c>
      <c r="I30" s="18">
        <f>H30/H34</f>
        <v>7.6567317574511823E-2</v>
      </c>
    </row>
    <row r="31" spans="1:9" x14ac:dyDescent="0.2">
      <c r="A31" s="10" t="s">
        <v>19</v>
      </c>
      <c r="B31" s="1">
        <v>89</v>
      </c>
      <c r="C31" s="15">
        <f t="shared" si="1"/>
        <v>6.1805555555555558E-2</v>
      </c>
      <c r="D31" s="1">
        <v>53</v>
      </c>
      <c r="E31" s="17">
        <f>D31/D34</f>
        <v>0.10474308300395258</v>
      </c>
      <c r="F31" s="1">
        <v>0</v>
      </c>
      <c r="G31" s="17" t="e">
        <f>F31/F34</f>
        <v>#DIV/0!</v>
      </c>
      <c r="H31" s="5">
        <f t="shared" si="2"/>
        <v>142</v>
      </c>
      <c r="I31" s="18">
        <f>H31/H34</f>
        <v>7.2970195272353544E-2</v>
      </c>
    </row>
    <row r="32" spans="1:9" x14ac:dyDescent="0.2">
      <c r="A32" s="10" t="s">
        <v>20</v>
      </c>
      <c r="B32" s="1">
        <v>40</v>
      </c>
      <c r="C32" s="15">
        <f t="shared" si="1"/>
        <v>2.7777777777777776E-2</v>
      </c>
      <c r="D32" s="1">
        <v>30</v>
      </c>
      <c r="E32" s="17">
        <f>D32/D34</f>
        <v>5.9288537549407112E-2</v>
      </c>
      <c r="F32" s="1">
        <v>0</v>
      </c>
      <c r="G32" s="17" t="e">
        <f>F32/F34</f>
        <v>#DIV/0!</v>
      </c>
      <c r="H32" s="5">
        <f t="shared" si="2"/>
        <v>70</v>
      </c>
      <c r="I32" s="18">
        <f>H32/H34</f>
        <v>3.5971223021582732E-2</v>
      </c>
    </row>
    <row r="33" spans="1:10" x14ac:dyDescent="0.2">
      <c r="A33" s="10" t="s">
        <v>21</v>
      </c>
      <c r="B33" s="1">
        <v>4</v>
      </c>
      <c r="C33" s="15">
        <f t="shared" si="1"/>
        <v>2.7777777777777779E-3</v>
      </c>
      <c r="D33" s="1">
        <v>3</v>
      </c>
      <c r="E33" s="17">
        <f>D33/D34</f>
        <v>5.9288537549407111E-3</v>
      </c>
      <c r="F33" s="1">
        <v>0</v>
      </c>
      <c r="G33" s="17" t="e">
        <f>F33/F34</f>
        <v>#DIV/0!</v>
      </c>
      <c r="H33" s="5">
        <f t="shared" si="2"/>
        <v>7</v>
      </c>
      <c r="I33" s="18">
        <f>H33/H34</f>
        <v>3.5971223021582736E-3</v>
      </c>
    </row>
    <row r="34" spans="1:10" x14ac:dyDescent="0.2">
      <c r="A34" s="11" t="s">
        <v>7</v>
      </c>
      <c r="B34" s="7">
        <f t="shared" ref="B34:G34" si="3">SUM(B24:B33)</f>
        <v>1440</v>
      </c>
      <c r="C34" s="19">
        <f t="shared" si="3"/>
        <v>1</v>
      </c>
      <c r="D34" s="7">
        <f t="shared" si="3"/>
        <v>506</v>
      </c>
      <c r="E34" s="19">
        <f t="shared" si="3"/>
        <v>0.99999999999999989</v>
      </c>
      <c r="F34" s="7">
        <f t="shared" si="3"/>
        <v>0</v>
      </c>
      <c r="G34" s="19" t="e">
        <f t="shared" si="3"/>
        <v>#DIV/0!</v>
      </c>
      <c r="H34" s="4">
        <f t="shared" si="2"/>
        <v>1946</v>
      </c>
      <c r="I34" s="20">
        <f>SUM(I24:I33)</f>
        <v>1</v>
      </c>
      <c r="J34" s="3"/>
    </row>
    <row r="35" spans="1:10" x14ac:dyDescent="0.2">
      <c r="A35" s="30" t="s">
        <v>22</v>
      </c>
      <c r="B35" s="31"/>
      <c r="C35" s="31"/>
      <c r="D35" s="31"/>
      <c r="E35" s="31"/>
      <c r="F35" s="32"/>
      <c r="G35" s="31"/>
      <c r="H35" s="31"/>
      <c r="I35" s="33"/>
    </row>
    <row r="36" spans="1:10" x14ac:dyDescent="0.2">
      <c r="A36" s="9" t="s">
        <v>23</v>
      </c>
      <c r="B36" s="89">
        <v>27.18</v>
      </c>
      <c r="C36" s="90"/>
      <c r="D36" s="89">
        <v>31.55</v>
      </c>
      <c r="E36" s="90"/>
      <c r="F36" s="89"/>
      <c r="G36" s="90"/>
      <c r="H36" s="91">
        <v>28.32</v>
      </c>
      <c r="I36" s="92"/>
    </row>
    <row r="37" spans="1:10" x14ac:dyDescent="0.2">
      <c r="A37" s="12" t="s">
        <v>24</v>
      </c>
      <c r="B37" s="93">
        <v>8.68</v>
      </c>
      <c r="C37" s="94"/>
      <c r="D37" s="93">
        <v>9.32</v>
      </c>
      <c r="E37" s="94"/>
      <c r="F37" s="93"/>
      <c r="G37" s="94"/>
      <c r="H37" s="95">
        <v>9.0500000000000007</v>
      </c>
      <c r="I37" s="96"/>
    </row>
    <row r="38" spans="1:10" x14ac:dyDescent="0.2">
      <c r="A38" s="30" t="s">
        <v>47</v>
      </c>
      <c r="B38" s="31"/>
      <c r="C38" s="31"/>
      <c r="D38" s="31"/>
      <c r="E38" s="31"/>
      <c r="F38" s="32"/>
      <c r="G38" s="31"/>
      <c r="H38" s="31"/>
      <c r="I38" s="33"/>
    </row>
    <row r="39" spans="1:10" x14ac:dyDescent="0.2">
      <c r="A39" s="10" t="s">
        <v>32</v>
      </c>
      <c r="B39" s="6">
        <v>1135</v>
      </c>
      <c r="C39" s="17">
        <f>B39/B42</f>
        <v>0.78819444444444442</v>
      </c>
      <c r="D39" s="6">
        <v>171</v>
      </c>
      <c r="E39" s="17">
        <f>D39/D42</f>
        <v>0.33794466403162055</v>
      </c>
      <c r="F39" s="1">
        <v>0</v>
      </c>
      <c r="G39" s="17" t="e">
        <f>F39/F42</f>
        <v>#DIV/0!</v>
      </c>
      <c r="H39" s="6">
        <f>B39+D39+F39</f>
        <v>1306</v>
      </c>
      <c r="I39" s="18">
        <f>H39/H42</f>
        <v>0.67112024665981496</v>
      </c>
    </row>
    <row r="40" spans="1:10" x14ac:dyDescent="0.2">
      <c r="A40" s="10" t="s">
        <v>33</v>
      </c>
      <c r="B40" s="6">
        <v>27</v>
      </c>
      <c r="C40" s="17">
        <f>B40/B42</f>
        <v>1.8749999999999999E-2</v>
      </c>
      <c r="D40" s="6">
        <v>176</v>
      </c>
      <c r="E40" s="17">
        <f>D40/D42</f>
        <v>0.34782608695652173</v>
      </c>
      <c r="F40" s="1">
        <v>0</v>
      </c>
      <c r="G40" s="17" t="e">
        <f>F40/F42</f>
        <v>#DIV/0!</v>
      </c>
      <c r="H40" s="6">
        <f>B40+D40+F40</f>
        <v>203</v>
      </c>
      <c r="I40" s="18">
        <f>H40/H42</f>
        <v>0.10431654676258993</v>
      </c>
    </row>
    <row r="41" spans="1:10" x14ac:dyDescent="0.2">
      <c r="A41" s="10" t="s">
        <v>34</v>
      </c>
      <c r="B41" s="1">
        <v>278</v>
      </c>
      <c r="C41" s="17">
        <f>B41/B42</f>
        <v>0.19305555555555556</v>
      </c>
      <c r="D41" s="1">
        <v>159</v>
      </c>
      <c r="E41" s="17">
        <f>D41/D42</f>
        <v>0.31422924901185773</v>
      </c>
      <c r="F41" s="1">
        <v>0</v>
      </c>
      <c r="G41" s="17" t="e">
        <f>F41/F42</f>
        <v>#DIV/0!</v>
      </c>
      <c r="H41" s="6">
        <f>B41+D41+F41</f>
        <v>437</v>
      </c>
      <c r="I41" s="18">
        <f>H41/H42</f>
        <v>0.22456320657759507</v>
      </c>
    </row>
    <row r="42" spans="1:10" x14ac:dyDescent="0.2">
      <c r="A42" s="11" t="s">
        <v>7</v>
      </c>
      <c r="B42" s="7">
        <f t="shared" ref="B42:I42" si="4">SUM(B39:B41)</f>
        <v>1440</v>
      </c>
      <c r="C42" s="19">
        <f t="shared" si="4"/>
        <v>1</v>
      </c>
      <c r="D42" s="7">
        <f t="shared" si="4"/>
        <v>506</v>
      </c>
      <c r="E42" s="19">
        <f t="shared" si="4"/>
        <v>1</v>
      </c>
      <c r="F42" s="8">
        <f t="shared" si="4"/>
        <v>0</v>
      </c>
      <c r="G42" s="19" t="e">
        <f t="shared" si="4"/>
        <v>#DIV/0!</v>
      </c>
      <c r="H42" s="7">
        <f t="shared" si="4"/>
        <v>1946</v>
      </c>
      <c r="I42" s="20">
        <f t="shared" si="4"/>
        <v>1</v>
      </c>
    </row>
    <row r="43" spans="1:10" x14ac:dyDescent="0.2">
      <c r="A43" s="30" t="s">
        <v>48</v>
      </c>
      <c r="B43" s="31"/>
      <c r="C43" s="31"/>
      <c r="D43" s="31"/>
      <c r="E43" s="31"/>
      <c r="F43" s="32"/>
      <c r="G43" s="31"/>
      <c r="H43" s="31"/>
      <c r="I43" s="33"/>
    </row>
    <row r="44" spans="1:10" x14ac:dyDescent="0.2">
      <c r="A44" s="9" t="s">
        <v>25</v>
      </c>
      <c r="B44" s="4">
        <v>898</v>
      </c>
      <c r="C44" s="21">
        <f>B44/B46</f>
        <v>0.62361111111111112</v>
      </c>
      <c r="D44" s="5">
        <v>155</v>
      </c>
      <c r="E44" s="21">
        <f>D44/D46</f>
        <v>0.30632411067193677</v>
      </c>
      <c r="F44" s="5">
        <v>0</v>
      </c>
      <c r="G44" s="21" t="e">
        <f>F44/F46</f>
        <v>#DIV/0!</v>
      </c>
      <c r="H44" s="4">
        <f>B44+D44+F44</f>
        <v>1053</v>
      </c>
      <c r="I44" s="16">
        <f>H44/H46</f>
        <v>0.54110996916752307</v>
      </c>
    </row>
    <row r="45" spans="1:10" x14ac:dyDescent="0.2">
      <c r="A45" s="10" t="s">
        <v>26</v>
      </c>
      <c r="B45" s="6">
        <v>542</v>
      </c>
      <c r="C45" s="17">
        <f>B45/B46</f>
        <v>0.37638888888888888</v>
      </c>
      <c r="D45" s="6">
        <v>351</v>
      </c>
      <c r="E45" s="17">
        <f>D45/D46</f>
        <v>0.69367588932806323</v>
      </c>
      <c r="F45" s="1">
        <v>0</v>
      </c>
      <c r="G45" s="17" t="e">
        <f>F45/F46</f>
        <v>#DIV/0!</v>
      </c>
      <c r="H45" s="4">
        <f>B45+D45+F45</f>
        <v>893</v>
      </c>
      <c r="I45" s="18">
        <f>H45/H46</f>
        <v>0.45889003083247687</v>
      </c>
    </row>
    <row r="46" spans="1:10" x14ac:dyDescent="0.2">
      <c r="A46" s="11" t="s">
        <v>7</v>
      </c>
      <c r="B46" s="7">
        <f t="shared" ref="B46:G46" si="5">SUM(B44:B45)</f>
        <v>1440</v>
      </c>
      <c r="C46" s="22">
        <f t="shared" si="5"/>
        <v>1</v>
      </c>
      <c r="D46" s="7">
        <f t="shared" si="5"/>
        <v>506</v>
      </c>
      <c r="E46" s="22">
        <f t="shared" si="5"/>
        <v>1</v>
      </c>
      <c r="F46" s="7">
        <f t="shared" si="5"/>
        <v>0</v>
      </c>
      <c r="G46" s="22" t="e">
        <f t="shared" si="5"/>
        <v>#DIV/0!</v>
      </c>
      <c r="H46" s="4">
        <f>B46+D46+F46</f>
        <v>1946</v>
      </c>
      <c r="I46" s="40">
        <f>SUM(I44:I45)</f>
        <v>1</v>
      </c>
    </row>
    <row r="47" spans="1:10" ht="12.75" customHeight="1" x14ac:dyDescent="0.2">
      <c r="A47" s="30" t="s">
        <v>46</v>
      </c>
      <c r="B47" s="31"/>
      <c r="C47" s="31"/>
      <c r="D47" s="31"/>
      <c r="E47" s="31"/>
      <c r="F47" s="32"/>
      <c r="G47" s="31"/>
      <c r="H47" s="31"/>
      <c r="I47" s="33"/>
    </row>
    <row r="48" spans="1:10" ht="12.75" customHeight="1" x14ac:dyDescent="0.2">
      <c r="A48" s="9" t="s">
        <v>36</v>
      </c>
      <c r="B48" s="4">
        <v>542</v>
      </c>
      <c r="C48" s="21">
        <f>B48/B50</f>
        <v>0.37638888888888888</v>
      </c>
      <c r="D48" s="5">
        <v>266</v>
      </c>
      <c r="E48" s="21">
        <f>D48/D50</f>
        <v>0.52569169960474305</v>
      </c>
      <c r="F48" s="5">
        <v>0</v>
      </c>
      <c r="G48" s="21" t="e">
        <f>F48/F50</f>
        <v>#DIV/0!</v>
      </c>
      <c r="H48" s="4">
        <f>B48+D48+F48</f>
        <v>808</v>
      </c>
      <c r="I48" s="16">
        <f>H48/H50</f>
        <v>0.41521068859198357</v>
      </c>
    </row>
    <row r="49" spans="1:9" ht="12.75" customHeight="1" x14ac:dyDescent="0.2">
      <c r="A49" s="10" t="s">
        <v>37</v>
      </c>
      <c r="B49" s="6">
        <v>898</v>
      </c>
      <c r="C49" s="17">
        <f>B49/B50</f>
        <v>0.62361111111111112</v>
      </c>
      <c r="D49" s="6">
        <v>240</v>
      </c>
      <c r="E49" s="17">
        <f>D49/D50</f>
        <v>0.4743083003952569</v>
      </c>
      <c r="F49" s="1">
        <v>0</v>
      </c>
      <c r="G49" s="17" t="e">
        <f>F49/F50</f>
        <v>#DIV/0!</v>
      </c>
      <c r="H49" s="4">
        <f>B49+D49+F49</f>
        <v>1138</v>
      </c>
      <c r="I49" s="18">
        <f>H49/H50</f>
        <v>0.58478931140801649</v>
      </c>
    </row>
    <row r="50" spans="1:9" x14ac:dyDescent="0.2">
      <c r="A50" s="11" t="s">
        <v>7</v>
      </c>
      <c r="B50" s="7">
        <f t="shared" ref="B50:G50" si="6">SUM(B48:B49)</f>
        <v>1440</v>
      </c>
      <c r="C50" s="22">
        <f t="shared" si="6"/>
        <v>1</v>
      </c>
      <c r="D50" s="7">
        <f t="shared" si="6"/>
        <v>506</v>
      </c>
      <c r="E50" s="22">
        <f t="shared" si="6"/>
        <v>1</v>
      </c>
      <c r="F50" s="7">
        <f t="shared" si="6"/>
        <v>0</v>
      </c>
      <c r="G50" s="22" t="e">
        <f t="shared" si="6"/>
        <v>#DIV/0!</v>
      </c>
      <c r="H50" s="4">
        <f>B50+D50+F50</f>
        <v>1946</v>
      </c>
      <c r="I50" s="20">
        <f>SUM(I48:I49)</f>
        <v>1</v>
      </c>
    </row>
    <row r="51" spans="1:9" x14ac:dyDescent="0.2">
      <c r="A51" s="34" t="s">
        <v>28</v>
      </c>
      <c r="B51" s="35"/>
      <c r="C51" s="35"/>
      <c r="D51" s="35"/>
      <c r="E51" s="35"/>
      <c r="F51" s="36"/>
      <c r="G51" s="35"/>
      <c r="H51" s="35"/>
      <c r="I51" s="39"/>
    </row>
    <row r="52" spans="1:9" x14ac:dyDescent="0.2">
      <c r="A52" s="48" t="s">
        <v>27</v>
      </c>
      <c r="B52" s="99">
        <v>1116.5</v>
      </c>
      <c r="C52" s="100"/>
      <c r="D52" s="101">
        <v>339.8</v>
      </c>
      <c r="E52" s="102"/>
      <c r="F52" s="99"/>
      <c r="G52" s="100"/>
      <c r="H52" s="101">
        <v>1456.3</v>
      </c>
      <c r="I52" s="103"/>
    </row>
    <row r="53" spans="1:9" x14ac:dyDescent="0.2">
      <c r="A53" s="30" t="s">
        <v>49</v>
      </c>
      <c r="B53" s="31"/>
      <c r="C53" s="31"/>
      <c r="D53" s="31"/>
      <c r="E53" s="31"/>
      <c r="F53" s="32"/>
      <c r="G53" s="31"/>
      <c r="H53" s="31"/>
      <c r="I53" s="33"/>
    </row>
    <row r="54" spans="1:9" x14ac:dyDescent="0.2">
      <c r="A54" s="42" t="s">
        <v>50</v>
      </c>
      <c r="B54" s="4">
        <v>1440</v>
      </c>
      <c r="C54" s="21">
        <f>B54/B56</f>
        <v>1</v>
      </c>
      <c r="D54" s="4">
        <v>506</v>
      </c>
      <c r="E54" s="21">
        <f>D54/D56</f>
        <v>1</v>
      </c>
      <c r="F54" s="5">
        <v>0</v>
      </c>
      <c r="G54" s="21" t="e">
        <f>F54/F56</f>
        <v>#DIV/0!</v>
      </c>
      <c r="H54" s="4">
        <f>B54+D54+F54</f>
        <v>1946</v>
      </c>
      <c r="I54" s="16">
        <f>H54/H56</f>
        <v>1</v>
      </c>
    </row>
    <row r="55" spans="1:9" x14ac:dyDescent="0.2">
      <c r="A55" s="43" t="s">
        <v>51</v>
      </c>
      <c r="B55" s="6">
        <v>0</v>
      </c>
      <c r="C55" s="17">
        <f>B55/B56</f>
        <v>0</v>
      </c>
      <c r="D55" s="6">
        <v>0</v>
      </c>
      <c r="E55" s="17">
        <f>D55/D56</f>
        <v>0</v>
      </c>
      <c r="F55" s="1">
        <v>0</v>
      </c>
      <c r="G55" s="17" t="e">
        <f>F55/F56</f>
        <v>#DIV/0!</v>
      </c>
      <c r="H55" s="4">
        <f>B55+D55+F55</f>
        <v>0</v>
      </c>
      <c r="I55" s="18">
        <f>H55/H56</f>
        <v>0</v>
      </c>
    </row>
    <row r="56" spans="1:9" ht="13.5" thickBot="1" x14ac:dyDescent="0.25">
      <c r="A56" s="44" t="s">
        <v>7</v>
      </c>
      <c r="B56" s="45">
        <f t="shared" ref="B56:G56" si="7">SUM(B54:B55)</f>
        <v>1440</v>
      </c>
      <c r="C56" s="46">
        <f t="shared" si="7"/>
        <v>1</v>
      </c>
      <c r="D56" s="45">
        <f t="shared" si="7"/>
        <v>506</v>
      </c>
      <c r="E56" s="46">
        <f t="shared" si="7"/>
        <v>1</v>
      </c>
      <c r="F56" s="45">
        <f t="shared" si="7"/>
        <v>0</v>
      </c>
      <c r="G56" s="46" t="e">
        <f t="shared" si="7"/>
        <v>#DIV/0!</v>
      </c>
      <c r="H56" s="45">
        <f>B56+D56+F56</f>
        <v>1946</v>
      </c>
      <c r="I56" s="47">
        <f>SUM(I54:I55)</f>
        <v>1</v>
      </c>
    </row>
    <row r="57" spans="1:9" ht="34.15" customHeight="1" thickTop="1" x14ac:dyDescent="0.2">
      <c r="A57" s="104" t="s">
        <v>38</v>
      </c>
      <c r="B57" s="104"/>
      <c r="C57" s="104"/>
      <c r="D57" s="104"/>
      <c r="E57" s="104"/>
      <c r="F57" s="104"/>
      <c r="G57" s="104"/>
      <c r="H57" s="104"/>
      <c r="I57" s="104"/>
    </row>
    <row r="58" spans="1:9" x14ac:dyDescent="0.2">
      <c r="A58" s="97" t="s">
        <v>30</v>
      </c>
      <c r="B58" s="97"/>
      <c r="C58" s="97"/>
      <c r="D58" s="97"/>
      <c r="E58" s="97"/>
      <c r="F58" s="97"/>
      <c r="G58" s="97"/>
      <c r="H58" s="97"/>
      <c r="I58" s="97"/>
    </row>
    <row r="59" spans="1:9" x14ac:dyDescent="0.2">
      <c r="A59" s="13"/>
      <c r="B59" s="13"/>
      <c r="C59" s="13"/>
      <c r="D59" s="13"/>
      <c r="E59" s="13"/>
      <c r="F59" s="14"/>
      <c r="G59" s="13"/>
      <c r="H59" s="13"/>
      <c r="I59" s="13"/>
    </row>
    <row r="60" spans="1:9" x14ac:dyDescent="0.2">
      <c r="A60" s="97"/>
      <c r="B60" s="97"/>
      <c r="C60" s="97"/>
      <c r="D60" s="97"/>
      <c r="E60" s="97"/>
      <c r="F60" s="105"/>
      <c r="G60" s="97"/>
      <c r="H60" s="97"/>
      <c r="I60" s="97"/>
    </row>
    <row r="62" spans="1:9" x14ac:dyDescent="0.2">
      <c r="G62" s="106"/>
      <c r="H62" s="98"/>
      <c r="I62" s="98"/>
    </row>
    <row r="63" spans="1:9" x14ac:dyDescent="0.2">
      <c r="G63" s="98"/>
      <c r="H63" s="98"/>
      <c r="I63" s="98"/>
    </row>
  </sheetData>
  <mergeCells count="23">
    <mergeCell ref="A60:I60"/>
    <mergeCell ref="G62:I62"/>
    <mergeCell ref="G63:I63"/>
    <mergeCell ref="B52:C52"/>
    <mergeCell ref="D52:E52"/>
    <mergeCell ref="F52:G52"/>
    <mergeCell ref="H52:I52"/>
    <mergeCell ref="A57:I57"/>
    <mergeCell ref="A58:I58"/>
    <mergeCell ref="B36:C36"/>
    <mergeCell ref="D36:E36"/>
    <mergeCell ref="F36:G36"/>
    <mergeCell ref="H36:I36"/>
    <mergeCell ref="B37:C37"/>
    <mergeCell ref="D37:E37"/>
    <mergeCell ref="F37:G37"/>
    <mergeCell ref="H37:I37"/>
    <mergeCell ref="A2:I2"/>
    <mergeCell ref="A3:I3"/>
    <mergeCell ref="A4:I4"/>
    <mergeCell ref="B6:C6"/>
    <mergeCell ref="D6:E6"/>
    <mergeCell ref="H6:I6"/>
  </mergeCells>
  <printOptions horizontalCentered="1"/>
  <pageMargins left="0.7" right="0.7" top="0.75" bottom="0.75" header="0.3" footer="0.3"/>
  <pageSetup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3"/>
  <sheetViews>
    <sheetView tabSelected="1" zoomScale="96" zoomScaleNormal="96" workbookViewId="0">
      <selection activeCell="A3" sqref="A3:I3"/>
    </sheetView>
  </sheetViews>
  <sheetFormatPr defaultRowHeight="12.75" x14ac:dyDescent="0.2"/>
  <cols>
    <col min="1" max="1" width="36.7109375" customWidth="1"/>
    <col min="2" max="3" width="7.5703125" customWidth="1"/>
    <col min="4" max="4" width="6.7109375" customWidth="1"/>
    <col min="6" max="6" width="6.7109375" style="2" customWidth="1"/>
    <col min="8" max="8" width="7.28515625" customWidth="1"/>
    <col min="9" max="9" width="8" customWidth="1"/>
  </cols>
  <sheetData>
    <row r="2" spans="1:9" ht="15.75" x14ac:dyDescent="0.25">
      <c r="A2" s="84" t="s">
        <v>60</v>
      </c>
      <c r="B2" s="84"/>
      <c r="C2" s="84"/>
      <c r="D2" s="84"/>
      <c r="E2" s="84"/>
      <c r="F2" s="84"/>
      <c r="G2" s="84"/>
      <c r="H2" s="84"/>
      <c r="I2" s="84"/>
    </row>
    <row r="3" spans="1:9" ht="15.75" x14ac:dyDescent="0.25">
      <c r="A3" s="84" t="s">
        <v>61</v>
      </c>
      <c r="B3" s="84"/>
      <c r="C3" s="84"/>
      <c r="D3" s="84"/>
      <c r="E3" s="84"/>
      <c r="F3" s="84"/>
      <c r="G3" s="84"/>
      <c r="H3" s="84"/>
      <c r="I3" s="84"/>
    </row>
    <row r="4" spans="1:9" ht="15.75" x14ac:dyDescent="0.25">
      <c r="A4" s="84" t="s">
        <v>55</v>
      </c>
      <c r="B4" s="84"/>
      <c r="C4" s="84"/>
      <c r="D4" s="84"/>
      <c r="E4" s="84"/>
      <c r="F4" s="84"/>
      <c r="G4" s="84"/>
      <c r="H4" s="84"/>
      <c r="I4" s="84"/>
    </row>
    <row r="5" spans="1:9" ht="13.5" thickBot="1" x14ac:dyDescent="0.25"/>
    <row r="6" spans="1:9" ht="13.5" thickTop="1" x14ac:dyDescent="0.2">
      <c r="A6" s="24"/>
      <c r="B6" s="85" t="s">
        <v>0</v>
      </c>
      <c r="C6" s="86"/>
      <c r="D6" s="87" t="s">
        <v>35</v>
      </c>
      <c r="E6" s="86"/>
      <c r="F6" s="107" t="s">
        <v>3</v>
      </c>
      <c r="G6" s="108"/>
      <c r="H6" s="85" t="s">
        <v>7</v>
      </c>
      <c r="I6" s="88"/>
    </row>
    <row r="7" spans="1:9" x14ac:dyDescent="0.2">
      <c r="A7" s="25"/>
      <c r="B7" s="26" t="s">
        <v>1</v>
      </c>
      <c r="C7" s="27" t="s">
        <v>2</v>
      </c>
      <c r="D7" s="26" t="s">
        <v>1</v>
      </c>
      <c r="E7" s="27" t="s">
        <v>2</v>
      </c>
      <c r="F7" s="28" t="s">
        <v>1</v>
      </c>
      <c r="G7" s="27" t="s">
        <v>2</v>
      </c>
      <c r="H7" s="26" t="s">
        <v>1</v>
      </c>
      <c r="I7" s="29" t="s">
        <v>2</v>
      </c>
    </row>
    <row r="8" spans="1:9" x14ac:dyDescent="0.2">
      <c r="A8" s="30" t="s">
        <v>4</v>
      </c>
      <c r="B8" s="31"/>
      <c r="C8" s="31"/>
      <c r="D8" s="31"/>
      <c r="E8" s="31"/>
      <c r="F8" s="32"/>
      <c r="G8" s="31"/>
      <c r="H8" s="31"/>
      <c r="I8" s="33"/>
    </row>
    <row r="9" spans="1:9" x14ac:dyDescent="0.2">
      <c r="A9" s="9" t="s">
        <v>5</v>
      </c>
      <c r="B9" s="4">
        <v>162</v>
      </c>
      <c r="C9" s="15">
        <f>B9/B11</f>
        <v>0.57042253521126762</v>
      </c>
      <c r="D9" s="4">
        <v>217</v>
      </c>
      <c r="E9" s="15">
        <f>D9/D11</f>
        <v>0.44016227180527384</v>
      </c>
      <c r="F9" s="5">
        <v>8</v>
      </c>
      <c r="G9" s="15">
        <f>F9/F11</f>
        <v>0.47058823529411764</v>
      </c>
      <c r="H9" s="4">
        <f>B9+D9+F9</f>
        <v>387</v>
      </c>
      <c r="I9" s="16">
        <f>H9/H11</f>
        <v>0.48740554156171284</v>
      </c>
    </row>
    <row r="10" spans="1:9" x14ac:dyDescent="0.2">
      <c r="A10" s="10" t="s">
        <v>6</v>
      </c>
      <c r="B10" s="6">
        <v>122</v>
      </c>
      <c r="C10" s="17">
        <f>B10/B11</f>
        <v>0.42957746478873238</v>
      </c>
      <c r="D10" s="6">
        <v>276</v>
      </c>
      <c r="E10" s="17">
        <f>D10/D11</f>
        <v>0.55983772819472621</v>
      </c>
      <c r="F10" s="1">
        <v>9</v>
      </c>
      <c r="G10" s="17">
        <f>F10/F11</f>
        <v>0.52941176470588236</v>
      </c>
      <c r="H10" s="6">
        <f>B10+D10+F10</f>
        <v>407</v>
      </c>
      <c r="I10" s="18">
        <f>H10/H11</f>
        <v>0.5125944584382871</v>
      </c>
    </row>
    <row r="11" spans="1:9" x14ac:dyDescent="0.2">
      <c r="A11" s="11" t="s">
        <v>7</v>
      </c>
      <c r="B11" s="7">
        <f>SUM(B9:B10)</f>
        <v>284</v>
      </c>
      <c r="C11" s="19">
        <f>SUM(C9:C10)</f>
        <v>1</v>
      </c>
      <c r="D11" s="7">
        <f>D9+D10</f>
        <v>493</v>
      </c>
      <c r="E11" s="19">
        <f>SUM(E9:E10)</f>
        <v>1</v>
      </c>
      <c r="F11" s="8">
        <f>SUM(F9:F10)</f>
        <v>17</v>
      </c>
      <c r="G11" s="19">
        <f>SUM(G9:G10)</f>
        <v>1</v>
      </c>
      <c r="H11" s="7">
        <f>B11+D11+F11</f>
        <v>794</v>
      </c>
      <c r="I11" s="20">
        <f>SUM(I9:I10)</f>
        <v>1</v>
      </c>
    </row>
    <row r="12" spans="1:9" x14ac:dyDescent="0.2">
      <c r="A12" s="30" t="s">
        <v>8</v>
      </c>
      <c r="B12" s="37"/>
      <c r="C12" s="37"/>
      <c r="D12" s="37"/>
      <c r="E12" s="37"/>
      <c r="F12" s="37"/>
      <c r="G12" s="37"/>
      <c r="H12" s="37"/>
      <c r="I12" s="38"/>
    </row>
    <row r="13" spans="1:9" x14ac:dyDescent="0.2">
      <c r="A13" s="9" t="s">
        <v>39</v>
      </c>
      <c r="B13" s="5">
        <v>0</v>
      </c>
      <c r="C13" s="15">
        <f>B13/B22</f>
        <v>0</v>
      </c>
      <c r="D13" s="5">
        <v>0</v>
      </c>
      <c r="E13" s="15">
        <f>D13/D22</f>
        <v>0</v>
      </c>
      <c r="F13" s="5">
        <v>0</v>
      </c>
      <c r="G13" s="15">
        <f>F13/F22</f>
        <v>0</v>
      </c>
      <c r="H13" s="4">
        <f t="shared" ref="H13:H21" si="0">B13+D13+F13</f>
        <v>0</v>
      </c>
      <c r="I13" s="16">
        <f>H13/H22</f>
        <v>0</v>
      </c>
    </row>
    <row r="14" spans="1:9" x14ac:dyDescent="0.2">
      <c r="A14" s="10" t="s">
        <v>9</v>
      </c>
      <c r="B14" s="1">
        <v>6</v>
      </c>
      <c r="C14" s="17">
        <f>B14/B22</f>
        <v>2.1126760563380281E-2</v>
      </c>
      <c r="D14" s="1">
        <v>19</v>
      </c>
      <c r="E14" s="17">
        <f>D14/D22</f>
        <v>3.8539553752535496E-2</v>
      </c>
      <c r="F14" s="1">
        <v>1</v>
      </c>
      <c r="G14" s="17">
        <f>F14/F22</f>
        <v>5.8823529411764705E-2</v>
      </c>
      <c r="H14" s="6">
        <f t="shared" si="0"/>
        <v>26</v>
      </c>
      <c r="I14" s="18">
        <f>H14/H22</f>
        <v>3.2745591939546598E-2</v>
      </c>
    </row>
    <row r="15" spans="1:9" x14ac:dyDescent="0.2">
      <c r="A15" s="10" t="s">
        <v>40</v>
      </c>
      <c r="B15" s="1">
        <v>44</v>
      </c>
      <c r="C15" s="17">
        <f>B15/B22</f>
        <v>0.15492957746478872</v>
      </c>
      <c r="D15" s="1">
        <v>61</v>
      </c>
      <c r="E15" s="17">
        <f>D15/D22</f>
        <v>0.12373225152129817</v>
      </c>
      <c r="F15" s="1">
        <v>3</v>
      </c>
      <c r="G15" s="17">
        <f>F15/F22</f>
        <v>0.17647058823529413</v>
      </c>
      <c r="H15" s="6">
        <f t="shared" si="0"/>
        <v>108</v>
      </c>
      <c r="I15" s="18">
        <f>H15/H22</f>
        <v>0.13602015113350127</v>
      </c>
    </row>
    <row r="16" spans="1:9" x14ac:dyDescent="0.2">
      <c r="A16" s="10" t="s">
        <v>41</v>
      </c>
      <c r="B16" s="1">
        <v>42</v>
      </c>
      <c r="C16" s="17">
        <f>B16/B22</f>
        <v>0.14788732394366197</v>
      </c>
      <c r="D16" s="1">
        <v>29</v>
      </c>
      <c r="E16" s="17">
        <f>D16/D22</f>
        <v>5.8823529411764705E-2</v>
      </c>
      <c r="F16" s="1">
        <v>0</v>
      </c>
      <c r="G16" s="17">
        <f>F16/F22</f>
        <v>0</v>
      </c>
      <c r="H16" s="6">
        <f t="shared" si="0"/>
        <v>71</v>
      </c>
      <c r="I16" s="18">
        <f>H16/H22</f>
        <v>8.9420654911838787E-2</v>
      </c>
    </row>
    <row r="17" spans="1:9" x14ac:dyDescent="0.2">
      <c r="A17" s="10" t="s">
        <v>42</v>
      </c>
      <c r="B17" s="1">
        <v>0</v>
      </c>
      <c r="C17" s="17">
        <f>B17/B22</f>
        <v>0</v>
      </c>
      <c r="D17" s="1">
        <v>1</v>
      </c>
      <c r="E17" s="17">
        <f>D17/D22</f>
        <v>2.0283975659229209E-3</v>
      </c>
      <c r="F17" s="1">
        <v>0</v>
      </c>
      <c r="G17" s="17">
        <f>F17/F22</f>
        <v>0</v>
      </c>
      <c r="H17" s="6">
        <f t="shared" si="0"/>
        <v>1</v>
      </c>
      <c r="I17" s="18">
        <f>H17/H22</f>
        <v>1.2594458438287153E-3</v>
      </c>
    </row>
    <row r="18" spans="1:9" x14ac:dyDescent="0.2">
      <c r="A18" s="10" t="s">
        <v>10</v>
      </c>
      <c r="B18" s="6">
        <v>181</v>
      </c>
      <c r="C18" s="17">
        <f>B18/B22</f>
        <v>0.63732394366197187</v>
      </c>
      <c r="D18" s="6">
        <v>329</v>
      </c>
      <c r="E18" s="17">
        <f>D18/D22</f>
        <v>0.66734279918864092</v>
      </c>
      <c r="F18" s="1">
        <v>13</v>
      </c>
      <c r="G18" s="17">
        <f>F18/F22</f>
        <v>0.76470588235294112</v>
      </c>
      <c r="H18" s="6">
        <f t="shared" si="0"/>
        <v>523</v>
      </c>
      <c r="I18" s="18">
        <f>H18/H22</f>
        <v>0.65869017632241811</v>
      </c>
    </row>
    <row r="19" spans="1:9" x14ac:dyDescent="0.2">
      <c r="A19" s="10" t="s">
        <v>43</v>
      </c>
      <c r="B19" s="6">
        <v>8</v>
      </c>
      <c r="C19" s="17">
        <f>B19/B22</f>
        <v>2.8169014084507043E-2</v>
      </c>
      <c r="D19" s="6">
        <v>15</v>
      </c>
      <c r="E19" s="17">
        <f>D19/D22</f>
        <v>3.0425963488843813E-2</v>
      </c>
      <c r="F19" s="1">
        <v>0</v>
      </c>
      <c r="G19" s="17">
        <f>F19/F22</f>
        <v>0</v>
      </c>
      <c r="H19" s="6">
        <f t="shared" si="0"/>
        <v>23</v>
      </c>
      <c r="I19" s="18">
        <f>H19/H22</f>
        <v>2.8967254408060455E-2</v>
      </c>
    </row>
    <row r="20" spans="1:9" x14ac:dyDescent="0.2">
      <c r="A20" s="10" t="s">
        <v>44</v>
      </c>
      <c r="B20" s="1">
        <v>1</v>
      </c>
      <c r="C20" s="17">
        <f>B20/B22</f>
        <v>3.5211267605633804E-3</v>
      </c>
      <c r="D20" s="1">
        <v>28</v>
      </c>
      <c r="E20" s="17">
        <f>D20/D22</f>
        <v>5.6795131845841784E-2</v>
      </c>
      <c r="F20" s="1">
        <v>0</v>
      </c>
      <c r="G20" s="17">
        <f>F20/F22</f>
        <v>0</v>
      </c>
      <c r="H20" s="6">
        <f t="shared" si="0"/>
        <v>29</v>
      </c>
      <c r="I20" s="18">
        <f>H20/H22</f>
        <v>3.6523929471032744E-2</v>
      </c>
    </row>
    <row r="21" spans="1:9" x14ac:dyDescent="0.2">
      <c r="A21" s="23" t="s">
        <v>45</v>
      </c>
      <c r="B21" s="8">
        <v>2</v>
      </c>
      <c r="C21" s="17">
        <f>B21/B22</f>
        <v>7.0422535211267607E-3</v>
      </c>
      <c r="D21" s="8">
        <v>11</v>
      </c>
      <c r="E21" s="17">
        <f>D21/D22</f>
        <v>2.231237322515213E-2</v>
      </c>
      <c r="F21" s="8">
        <v>0</v>
      </c>
      <c r="G21" s="17">
        <f>F21/F22</f>
        <v>0</v>
      </c>
      <c r="H21" s="7">
        <f t="shared" si="0"/>
        <v>13</v>
      </c>
      <c r="I21" s="20">
        <f>H21/H22</f>
        <v>1.6372795969773299E-2</v>
      </c>
    </row>
    <row r="22" spans="1:9" x14ac:dyDescent="0.2">
      <c r="A22" s="11" t="s">
        <v>7</v>
      </c>
      <c r="B22" s="7">
        <f>SUM(B13:B21)</f>
        <v>284</v>
      </c>
      <c r="C22" s="19">
        <f>SUM(C13:C21)</f>
        <v>1</v>
      </c>
      <c r="D22" s="7">
        <f>SUM(D13:D21)</f>
        <v>493</v>
      </c>
      <c r="E22" s="19">
        <f>SUM(E13:E21)</f>
        <v>1.0000000000000002</v>
      </c>
      <c r="F22" s="8">
        <f>SUM(F13:F21)</f>
        <v>17</v>
      </c>
      <c r="G22" s="19">
        <f>SUM(G13:G20)</f>
        <v>1</v>
      </c>
      <c r="H22" s="7">
        <f>SUM(H13:H21)</f>
        <v>794</v>
      </c>
      <c r="I22" s="20">
        <f>SUM(I13:I21)</f>
        <v>1</v>
      </c>
    </row>
    <row r="23" spans="1:9" x14ac:dyDescent="0.2">
      <c r="A23" s="30" t="s">
        <v>11</v>
      </c>
      <c r="B23" s="37"/>
      <c r="C23" s="37"/>
      <c r="D23" s="37"/>
      <c r="E23" s="37"/>
      <c r="F23" s="37"/>
      <c r="G23" s="37"/>
      <c r="H23" s="37"/>
      <c r="I23" s="38"/>
    </row>
    <row r="24" spans="1:9" x14ac:dyDescent="0.2">
      <c r="A24" s="41" t="s">
        <v>12</v>
      </c>
      <c r="B24" s="5">
        <v>0</v>
      </c>
      <c r="C24" s="15">
        <f t="shared" ref="C24:C33" si="1">B24/$B$34</f>
        <v>0</v>
      </c>
      <c r="D24" s="5">
        <v>0</v>
      </c>
      <c r="E24" s="15">
        <f>D24/D34</f>
        <v>0</v>
      </c>
      <c r="F24" s="5">
        <v>0</v>
      </c>
      <c r="G24" s="15">
        <f>F24/F34</f>
        <v>0</v>
      </c>
      <c r="H24" s="5">
        <f t="shared" ref="H24:H34" si="2">B24+D24+F24</f>
        <v>0</v>
      </c>
      <c r="I24" s="16">
        <f>H24/H34</f>
        <v>0</v>
      </c>
    </row>
    <row r="25" spans="1:9" x14ac:dyDescent="0.2">
      <c r="A25" s="10" t="s">
        <v>13</v>
      </c>
      <c r="B25" s="1">
        <v>43</v>
      </c>
      <c r="C25" s="15">
        <f t="shared" si="1"/>
        <v>0.15140845070422534</v>
      </c>
      <c r="D25" s="1">
        <v>0</v>
      </c>
      <c r="E25" s="17">
        <f>D25/D34</f>
        <v>0</v>
      </c>
      <c r="F25" s="1">
        <v>0</v>
      </c>
      <c r="G25" s="17">
        <f>F25/F34</f>
        <v>0</v>
      </c>
      <c r="H25" s="1">
        <f t="shared" si="2"/>
        <v>43</v>
      </c>
      <c r="I25" s="18">
        <f>H25/H34</f>
        <v>5.4156171284634763E-2</v>
      </c>
    </row>
    <row r="26" spans="1:9" x14ac:dyDescent="0.2">
      <c r="A26" s="10" t="s">
        <v>14</v>
      </c>
      <c r="B26" s="1">
        <v>94</v>
      </c>
      <c r="C26" s="15">
        <f t="shared" si="1"/>
        <v>0.33098591549295775</v>
      </c>
      <c r="D26" s="1">
        <v>2</v>
      </c>
      <c r="E26" s="17">
        <f>D26/D34</f>
        <v>4.0567951318458417E-3</v>
      </c>
      <c r="F26" s="1">
        <v>0</v>
      </c>
      <c r="G26" s="17">
        <f>F26/F34</f>
        <v>0</v>
      </c>
      <c r="H26" s="5">
        <f t="shared" si="2"/>
        <v>96</v>
      </c>
      <c r="I26" s="18">
        <f>H26/H34</f>
        <v>0.12090680100755667</v>
      </c>
    </row>
    <row r="27" spans="1:9" x14ac:dyDescent="0.2">
      <c r="A27" s="10" t="s">
        <v>15</v>
      </c>
      <c r="B27" s="1">
        <v>71</v>
      </c>
      <c r="C27" s="15">
        <f t="shared" si="1"/>
        <v>0.25</v>
      </c>
      <c r="D27" s="1">
        <v>85</v>
      </c>
      <c r="E27" s="17">
        <f>D27/D34</f>
        <v>0.17241379310344829</v>
      </c>
      <c r="F27" s="1">
        <v>0</v>
      </c>
      <c r="G27" s="17">
        <f>F27/F34</f>
        <v>0</v>
      </c>
      <c r="H27" s="5">
        <f t="shared" si="2"/>
        <v>156</v>
      </c>
      <c r="I27" s="18">
        <f>H27/H34</f>
        <v>0.19647355163727959</v>
      </c>
    </row>
    <row r="28" spans="1:9" x14ac:dyDescent="0.2">
      <c r="A28" s="10" t="s">
        <v>16</v>
      </c>
      <c r="B28" s="1">
        <v>37</v>
      </c>
      <c r="C28" s="15">
        <f t="shared" si="1"/>
        <v>0.13028169014084506</v>
      </c>
      <c r="D28" s="1">
        <v>137</v>
      </c>
      <c r="E28" s="17">
        <f>D28/D34</f>
        <v>0.27789046653144017</v>
      </c>
      <c r="F28" s="1">
        <v>2</v>
      </c>
      <c r="G28" s="17">
        <f>F28/F34</f>
        <v>0.11764705882352941</v>
      </c>
      <c r="H28" s="5">
        <f t="shared" si="2"/>
        <v>176</v>
      </c>
      <c r="I28" s="18">
        <f>H28/H34</f>
        <v>0.22166246851385391</v>
      </c>
    </row>
    <row r="29" spans="1:9" x14ac:dyDescent="0.2">
      <c r="A29" s="10" t="s">
        <v>17</v>
      </c>
      <c r="B29" s="1">
        <v>17</v>
      </c>
      <c r="C29" s="15">
        <f t="shared" si="1"/>
        <v>5.9859154929577461E-2</v>
      </c>
      <c r="D29" s="1">
        <v>96</v>
      </c>
      <c r="E29" s="17">
        <f>D29/D34</f>
        <v>0.1947261663286004</v>
      </c>
      <c r="F29" s="1">
        <v>3</v>
      </c>
      <c r="G29" s="17">
        <f>F29/F34</f>
        <v>0.17647058823529413</v>
      </c>
      <c r="H29" s="5">
        <f t="shared" si="2"/>
        <v>116</v>
      </c>
      <c r="I29" s="18">
        <f>H29/H34</f>
        <v>0.14609571788413098</v>
      </c>
    </row>
    <row r="30" spans="1:9" x14ac:dyDescent="0.2">
      <c r="A30" s="10" t="s">
        <v>18</v>
      </c>
      <c r="B30" s="1">
        <v>7</v>
      </c>
      <c r="C30" s="15">
        <f t="shared" si="1"/>
        <v>2.464788732394366E-2</v>
      </c>
      <c r="D30" s="1">
        <v>73</v>
      </c>
      <c r="E30" s="17">
        <f>D30/D34</f>
        <v>0.14807302231237324</v>
      </c>
      <c r="F30" s="1">
        <v>1</v>
      </c>
      <c r="G30" s="17">
        <f>F30/F34</f>
        <v>5.8823529411764705E-2</v>
      </c>
      <c r="H30" s="5">
        <f t="shared" si="2"/>
        <v>81</v>
      </c>
      <c r="I30" s="18">
        <f>H30/H34</f>
        <v>0.10201511335012595</v>
      </c>
    </row>
    <row r="31" spans="1:9" x14ac:dyDescent="0.2">
      <c r="A31" s="10" t="s">
        <v>19</v>
      </c>
      <c r="B31" s="1">
        <v>11</v>
      </c>
      <c r="C31" s="15">
        <f t="shared" si="1"/>
        <v>3.873239436619718E-2</v>
      </c>
      <c r="D31" s="1">
        <v>63</v>
      </c>
      <c r="E31" s="17">
        <f>D31/D34</f>
        <v>0.12778904665314403</v>
      </c>
      <c r="F31" s="1">
        <v>4</v>
      </c>
      <c r="G31" s="17">
        <f>F31/F34</f>
        <v>0.23529411764705882</v>
      </c>
      <c r="H31" s="5">
        <f t="shared" si="2"/>
        <v>78</v>
      </c>
      <c r="I31" s="18">
        <f>H31/H34</f>
        <v>9.8236775818639793E-2</v>
      </c>
    </row>
    <row r="32" spans="1:9" x14ac:dyDescent="0.2">
      <c r="A32" s="10" t="s">
        <v>20</v>
      </c>
      <c r="B32" s="1">
        <v>3</v>
      </c>
      <c r="C32" s="15">
        <f t="shared" si="1"/>
        <v>1.0563380281690141E-2</v>
      </c>
      <c r="D32" s="1">
        <v>35</v>
      </c>
      <c r="E32" s="17">
        <f>D32/D34</f>
        <v>7.099391480730223E-2</v>
      </c>
      <c r="F32" s="1">
        <v>6</v>
      </c>
      <c r="G32" s="17">
        <f>F32/F34</f>
        <v>0.35294117647058826</v>
      </c>
      <c r="H32" s="5">
        <f t="shared" si="2"/>
        <v>44</v>
      </c>
      <c r="I32" s="18">
        <f>H32/H34</f>
        <v>5.5415617128463476E-2</v>
      </c>
    </row>
    <row r="33" spans="1:10" x14ac:dyDescent="0.2">
      <c r="A33" s="10" t="s">
        <v>21</v>
      </c>
      <c r="B33" s="1">
        <v>1</v>
      </c>
      <c r="C33" s="15">
        <f t="shared" si="1"/>
        <v>3.5211267605633804E-3</v>
      </c>
      <c r="D33" s="1">
        <v>2</v>
      </c>
      <c r="E33" s="17">
        <f>D33/D34</f>
        <v>4.0567951318458417E-3</v>
      </c>
      <c r="F33" s="1">
        <v>1</v>
      </c>
      <c r="G33" s="17">
        <f>F33/F34</f>
        <v>5.8823529411764705E-2</v>
      </c>
      <c r="H33" s="5">
        <f t="shared" si="2"/>
        <v>4</v>
      </c>
      <c r="I33" s="18">
        <f>H33/H34</f>
        <v>5.0377833753148613E-3</v>
      </c>
    </row>
    <row r="34" spans="1:10" x14ac:dyDescent="0.2">
      <c r="A34" s="11" t="s">
        <v>7</v>
      </c>
      <c r="B34" s="7">
        <f t="shared" ref="B34:G34" si="3">SUM(B24:B33)</f>
        <v>284</v>
      </c>
      <c r="C34" s="19">
        <f t="shared" si="3"/>
        <v>1</v>
      </c>
      <c r="D34" s="7">
        <f t="shared" si="3"/>
        <v>493</v>
      </c>
      <c r="E34" s="19">
        <f t="shared" si="3"/>
        <v>1</v>
      </c>
      <c r="F34" s="7">
        <f t="shared" si="3"/>
        <v>17</v>
      </c>
      <c r="G34" s="19">
        <f t="shared" si="3"/>
        <v>1</v>
      </c>
      <c r="H34" s="4">
        <f t="shared" si="2"/>
        <v>794</v>
      </c>
      <c r="I34" s="20">
        <f>SUM(I24:I33)</f>
        <v>1</v>
      </c>
      <c r="J34" s="3"/>
    </row>
    <row r="35" spans="1:10" x14ac:dyDescent="0.2">
      <c r="A35" s="30" t="s">
        <v>22</v>
      </c>
      <c r="B35" s="31"/>
      <c r="C35" s="31"/>
      <c r="D35" s="31"/>
      <c r="E35" s="31"/>
      <c r="F35" s="32"/>
      <c r="G35" s="31"/>
      <c r="H35" s="31"/>
      <c r="I35" s="33"/>
    </row>
    <row r="36" spans="1:10" x14ac:dyDescent="0.2">
      <c r="A36" s="9" t="s">
        <v>23</v>
      </c>
      <c r="B36" s="89">
        <v>24.52</v>
      </c>
      <c r="C36" s="90"/>
      <c r="D36" s="89">
        <v>33.69</v>
      </c>
      <c r="E36" s="90"/>
      <c r="F36" s="89">
        <v>46.15</v>
      </c>
      <c r="G36" s="90"/>
      <c r="H36" s="91">
        <v>30.68</v>
      </c>
      <c r="I36" s="92"/>
    </row>
    <row r="37" spans="1:10" x14ac:dyDescent="0.2">
      <c r="A37" s="12" t="s">
        <v>24</v>
      </c>
      <c r="B37" s="93">
        <v>7.3</v>
      </c>
      <c r="C37" s="94"/>
      <c r="D37" s="93">
        <v>9.57</v>
      </c>
      <c r="E37" s="94"/>
      <c r="F37" s="93">
        <v>12.28</v>
      </c>
      <c r="G37" s="94"/>
      <c r="H37" s="95">
        <v>10.16</v>
      </c>
      <c r="I37" s="96"/>
    </row>
    <row r="38" spans="1:10" x14ac:dyDescent="0.2">
      <c r="A38" s="30" t="s">
        <v>47</v>
      </c>
      <c r="B38" s="31"/>
      <c r="C38" s="31"/>
      <c r="D38" s="31"/>
      <c r="E38" s="31"/>
      <c r="F38" s="32"/>
      <c r="G38" s="31"/>
      <c r="H38" s="31"/>
      <c r="I38" s="33"/>
    </row>
    <row r="39" spans="1:10" x14ac:dyDescent="0.2">
      <c r="A39" s="10" t="s">
        <v>32</v>
      </c>
      <c r="B39" s="6">
        <v>272</v>
      </c>
      <c r="C39" s="17">
        <f>B39/B42</f>
        <v>0.95774647887323938</v>
      </c>
      <c r="D39" s="6">
        <v>341</v>
      </c>
      <c r="E39" s="17">
        <f>D39/D42</f>
        <v>0.69168356997971603</v>
      </c>
      <c r="F39" s="1">
        <v>16</v>
      </c>
      <c r="G39" s="17">
        <f>F39/F42</f>
        <v>0.94117647058823528</v>
      </c>
      <c r="H39" s="6">
        <f>B39+D39+F39</f>
        <v>629</v>
      </c>
      <c r="I39" s="18">
        <f>H39/H42</f>
        <v>0.79219143576826201</v>
      </c>
    </row>
    <row r="40" spans="1:10" x14ac:dyDescent="0.2">
      <c r="A40" s="10" t="s">
        <v>33</v>
      </c>
      <c r="B40" s="6">
        <v>1</v>
      </c>
      <c r="C40" s="17">
        <f>B40/B42</f>
        <v>3.5211267605633804E-3</v>
      </c>
      <c r="D40" s="6">
        <v>26</v>
      </c>
      <c r="E40" s="17">
        <f>D40/D42</f>
        <v>5.2738336713995942E-2</v>
      </c>
      <c r="F40" s="1">
        <v>0</v>
      </c>
      <c r="G40" s="17">
        <f>F40/F42</f>
        <v>0</v>
      </c>
      <c r="H40" s="6">
        <f>B40+D40+F40</f>
        <v>27</v>
      </c>
      <c r="I40" s="18">
        <f>H40/H42</f>
        <v>3.4005037783375318E-2</v>
      </c>
    </row>
    <row r="41" spans="1:10" x14ac:dyDescent="0.2">
      <c r="A41" s="10" t="s">
        <v>34</v>
      </c>
      <c r="B41" s="1">
        <v>11</v>
      </c>
      <c r="C41" s="17">
        <f>B41/B42</f>
        <v>3.873239436619718E-2</v>
      </c>
      <c r="D41" s="1">
        <v>126</v>
      </c>
      <c r="E41" s="17">
        <f>D41/D42</f>
        <v>0.25557809330628806</v>
      </c>
      <c r="F41" s="1">
        <v>1</v>
      </c>
      <c r="G41" s="17">
        <f>F41/F42</f>
        <v>5.8823529411764705E-2</v>
      </c>
      <c r="H41" s="6">
        <f>B41+D41+F41</f>
        <v>138</v>
      </c>
      <c r="I41" s="18">
        <f>H41/H42</f>
        <v>0.17380352644836272</v>
      </c>
    </row>
    <row r="42" spans="1:10" x14ac:dyDescent="0.2">
      <c r="A42" s="11" t="s">
        <v>7</v>
      </c>
      <c r="B42" s="7">
        <f t="shared" ref="B42:I42" si="4">SUM(B39:B41)</f>
        <v>284</v>
      </c>
      <c r="C42" s="19">
        <f t="shared" si="4"/>
        <v>0.99999999999999989</v>
      </c>
      <c r="D42" s="7">
        <f t="shared" si="4"/>
        <v>493</v>
      </c>
      <c r="E42" s="19">
        <f t="shared" si="4"/>
        <v>1</v>
      </c>
      <c r="F42" s="8">
        <f t="shared" si="4"/>
        <v>17</v>
      </c>
      <c r="G42" s="19">
        <f t="shared" si="4"/>
        <v>1</v>
      </c>
      <c r="H42" s="7">
        <f t="shared" si="4"/>
        <v>794</v>
      </c>
      <c r="I42" s="20">
        <f t="shared" si="4"/>
        <v>1</v>
      </c>
    </row>
    <row r="43" spans="1:10" x14ac:dyDescent="0.2">
      <c r="A43" s="30" t="s">
        <v>48</v>
      </c>
      <c r="B43" s="31"/>
      <c r="C43" s="31"/>
      <c r="D43" s="31"/>
      <c r="E43" s="31"/>
      <c r="F43" s="32"/>
      <c r="G43" s="31"/>
      <c r="H43" s="31"/>
      <c r="I43" s="33"/>
    </row>
    <row r="44" spans="1:10" x14ac:dyDescent="0.2">
      <c r="A44" s="9" t="s">
        <v>25</v>
      </c>
      <c r="B44" s="4">
        <v>223</v>
      </c>
      <c r="C44" s="21">
        <f>B44/B46</f>
        <v>0.78521126760563376</v>
      </c>
      <c r="D44" s="5">
        <v>136</v>
      </c>
      <c r="E44" s="21">
        <f>D44/D46</f>
        <v>0.27586206896551724</v>
      </c>
      <c r="F44" s="5">
        <v>0</v>
      </c>
      <c r="G44" s="21">
        <f>F44/F46</f>
        <v>0</v>
      </c>
      <c r="H44" s="4">
        <f>B44+D44+F44</f>
        <v>359</v>
      </c>
      <c r="I44" s="16">
        <f>H44/H46</f>
        <v>0.45214105793450882</v>
      </c>
    </row>
    <row r="45" spans="1:10" x14ac:dyDescent="0.2">
      <c r="A45" s="10" t="s">
        <v>26</v>
      </c>
      <c r="B45" s="6">
        <v>61</v>
      </c>
      <c r="C45" s="17">
        <f>B45/B46</f>
        <v>0.21478873239436619</v>
      </c>
      <c r="D45" s="6">
        <v>357</v>
      </c>
      <c r="E45" s="17">
        <f>D45/D46</f>
        <v>0.72413793103448276</v>
      </c>
      <c r="F45" s="1">
        <v>17</v>
      </c>
      <c r="G45" s="17">
        <f>F45/F46</f>
        <v>1</v>
      </c>
      <c r="H45" s="4">
        <f>B45+D45+F45</f>
        <v>435</v>
      </c>
      <c r="I45" s="18">
        <f>H45/H46</f>
        <v>0.54785894206549124</v>
      </c>
    </row>
    <row r="46" spans="1:10" x14ac:dyDescent="0.2">
      <c r="A46" s="11" t="s">
        <v>7</v>
      </c>
      <c r="B46" s="7">
        <f t="shared" ref="B46:G46" si="5">SUM(B44:B45)</f>
        <v>284</v>
      </c>
      <c r="C46" s="22">
        <f t="shared" si="5"/>
        <v>1</v>
      </c>
      <c r="D46" s="7">
        <f t="shared" si="5"/>
        <v>493</v>
      </c>
      <c r="E46" s="22">
        <f t="shared" si="5"/>
        <v>1</v>
      </c>
      <c r="F46" s="7">
        <f t="shared" si="5"/>
        <v>17</v>
      </c>
      <c r="G46" s="22">
        <f t="shared" si="5"/>
        <v>1</v>
      </c>
      <c r="H46" s="4">
        <f>B46+D46+F46</f>
        <v>794</v>
      </c>
      <c r="I46" s="40">
        <f>SUM(I44:I45)</f>
        <v>1</v>
      </c>
    </row>
    <row r="47" spans="1:10" ht="12.75" customHeight="1" x14ac:dyDescent="0.2">
      <c r="A47" s="30" t="s">
        <v>46</v>
      </c>
      <c r="B47" s="31"/>
      <c r="C47" s="31"/>
      <c r="D47" s="31"/>
      <c r="E47" s="31"/>
      <c r="F47" s="32"/>
      <c r="G47" s="31"/>
      <c r="H47" s="31"/>
      <c r="I47" s="33"/>
    </row>
    <row r="48" spans="1:10" ht="12.75" customHeight="1" x14ac:dyDescent="0.2">
      <c r="A48" s="9" t="s">
        <v>36</v>
      </c>
      <c r="B48" s="4">
        <v>10</v>
      </c>
      <c r="C48" s="21">
        <f>B48/B50</f>
        <v>3.5211267605633804E-2</v>
      </c>
      <c r="D48" s="5">
        <v>339</v>
      </c>
      <c r="E48" s="21">
        <f>D48/D50</f>
        <v>0.68762677484787016</v>
      </c>
      <c r="F48" s="5">
        <v>0</v>
      </c>
      <c r="G48" s="21">
        <f>F48/F50</f>
        <v>0</v>
      </c>
      <c r="H48" s="4">
        <f>B48+D48+F48</f>
        <v>349</v>
      </c>
      <c r="I48" s="16">
        <f>H48/H50</f>
        <v>0.43954659949622166</v>
      </c>
    </row>
    <row r="49" spans="1:11" ht="12.75" customHeight="1" x14ac:dyDescent="0.2">
      <c r="A49" s="10" t="s">
        <v>37</v>
      </c>
      <c r="B49" s="6">
        <v>274</v>
      </c>
      <c r="C49" s="17">
        <f>B49/B50</f>
        <v>0.96478873239436624</v>
      </c>
      <c r="D49" s="6">
        <v>154</v>
      </c>
      <c r="E49" s="17">
        <f>D49/D50</f>
        <v>0.31237322515212984</v>
      </c>
      <c r="F49" s="1">
        <v>17</v>
      </c>
      <c r="G49" s="17">
        <f>F49/F50</f>
        <v>1</v>
      </c>
      <c r="H49" s="4">
        <f>B49+D49+F49</f>
        <v>445</v>
      </c>
      <c r="I49" s="18">
        <f>H49/H50</f>
        <v>0.56045340050377834</v>
      </c>
    </row>
    <row r="50" spans="1:11" x14ac:dyDescent="0.2">
      <c r="A50" s="11" t="s">
        <v>7</v>
      </c>
      <c r="B50" s="7">
        <f t="shared" ref="B50:G50" si="6">SUM(B48:B49)</f>
        <v>284</v>
      </c>
      <c r="C50" s="22">
        <f t="shared" si="6"/>
        <v>1</v>
      </c>
      <c r="D50" s="7">
        <f t="shared" si="6"/>
        <v>493</v>
      </c>
      <c r="E50" s="22">
        <f t="shared" si="6"/>
        <v>1</v>
      </c>
      <c r="F50" s="7">
        <f t="shared" si="6"/>
        <v>17</v>
      </c>
      <c r="G50" s="22">
        <f t="shared" si="6"/>
        <v>1</v>
      </c>
      <c r="H50" s="4">
        <f>B50+D50+F50</f>
        <v>794</v>
      </c>
      <c r="I50" s="20">
        <f>SUM(I48:I49)</f>
        <v>1</v>
      </c>
    </row>
    <row r="51" spans="1:11" x14ac:dyDescent="0.2">
      <c r="A51" s="34" t="s">
        <v>28</v>
      </c>
      <c r="B51" s="35"/>
      <c r="C51" s="35"/>
      <c r="D51" s="35"/>
      <c r="E51" s="35"/>
      <c r="F51" s="36"/>
      <c r="G51" s="35"/>
      <c r="H51" s="35"/>
      <c r="I51" s="39"/>
    </row>
    <row r="52" spans="1:11" x14ac:dyDescent="0.2">
      <c r="A52" s="48" t="s">
        <v>27</v>
      </c>
      <c r="B52" s="99">
        <v>239.7</v>
      </c>
      <c r="C52" s="100"/>
      <c r="D52" s="101">
        <v>297.8</v>
      </c>
      <c r="E52" s="102"/>
      <c r="F52" s="99">
        <v>4.5999999999999996</v>
      </c>
      <c r="G52" s="100"/>
      <c r="H52" s="101">
        <v>542.1</v>
      </c>
      <c r="I52" s="103"/>
      <c r="K52" s="83"/>
    </row>
    <row r="53" spans="1:11" x14ac:dyDescent="0.2">
      <c r="A53" s="30" t="s">
        <v>49</v>
      </c>
      <c r="B53" s="31"/>
      <c r="C53" s="31"/>
      <c r="D53" s="31"/>
      <c r="E53" s="31"/>
      <c r="F53" s="32"/>
      <c r="G53" s="31"/>
      <c r="H53" s="31"/>
      <c r="I53" s="33"/>
    </row>
    <row r="54" spans="1:11" x14ac:dyDescent="0.2">
      <c r="A54" s="42" t="s">
        <v>50</v>
      </c>
      <c r="B54" s="4">
        <v>284</v>
      </c>
      <c r="C54" s="21">
        <f>B54/B56</f>
        <v>1</v>
      </c>
      <c r="D54" s="4">
        <v>491</v>
      </c>
      <c r="E54" s="21">
        <f>D54/D56</f>
        <v>0.99594320486815413</v>
      </c>
      <c r="F54" s="5">
        <v>17</v>
      </c>
      <c r="G54" s="21">
        <f>F54/F56</f>
        <v>1</v>
      </c>
      <c r="H54" s="4">
        <f>B54+D54+F54</f>
        <v>792</v>
      </c>
      <c r="I54" s="16">
        <f>H54/H56</f>
        <v>0.9974811083123426</v>
      </c>
    </row>
    <row r="55" spans="1:11" x14ac:dyDescent="0.2">
      <c r="A55" s="43" t="s">
        <v>51</v>
      </c>
      <c r="B55" s="6">
        <v>0</v>
      </c>
      <c r="C55" s="17">
        <f>B55/B56</f>
        <v>0</v>
      </c>
      <c r="D55" s="6">
        <v>2</v>
      </c>
      <c r="E55" s="17">
        <f>D55/D56</f>
        <v>4.0567951318458417E-3</v>
      </c>
      <c r="F55" s="1">
        <v>0</v>
      </c>
      <c r="G55" s="17">
        <f>F55/F56</f>
        <v>0</v>
      </c>
      <c r="H55" s="4">
        <f>B55+D55+F55</f>
        <v>2</v>
      </c>
      <c r="I55" s="18">
        <f>H55/H56</f>
        <v>2.5188916876574307E-3</v>
      </c>
    </row>
    <row r="56" spans="1:11" ht="13.5" thickBot="1" x14ac:dyDescent="0.25">
      <c r="A56" s="44" t="s">
        <v>7</v>
      </c>
      <c r="B56" s="45">
        <f t="shared" ref="B56:G56" si="7">SUM(B54:B55)</f>
        <v>284</v>
      </c>
      <c r="C56" s="46">
        <f t="shared" si="7"/>
        <v>1</v>
      </c>
      <c r="D56" s="45">
        <f t="shared" si="7"/>
        <v>493</v>
      </c>
      <c r="E56" s="46">
        <f t="shared" si="7"/>
        <v>1</v>
      </c>
      <c r="F56" s="45">
        <f t="shared" si="7"/>
        <v>17</v>
      </c>
      <c r="G56" s="46">
        <f t="shared" si="7"/>
        <v>1</v>
      </c>
      <c r="H56" s="45">
        <f>B56+D56+F56</f>
        <v>794</v>
      </c>
      <c r="I56" s="47">
        <f>SUM(I54:I55)</f>
        <v>1</v>
      </c>
    </row>
    <row r="57" spans="1:11" ht="34.15" customHeight="1" thickTop="1" x14ac:dyDescent="0.2">
      <c r="A57" s="104" t="s">
        <v>38</v>
      </c>
      <c r="B57" s="104"/>
      <c r="C57" s="104"/>
      <c r="D57" s="104"/>
      <c r="E57" s="104"/>
      <c r="F57" s="104"/>
      <c r="G57" s="104"/>
      <c r="H57" s="104"/>
      <c r="I57" s="104"/>
    </row>
    <row r="58" spans="1:11" x14ac:dyDescent="0.2">
      <c r="A58" s="97" t="s">
        <v>30</v>
      </c>
      <c r="B58" s="97"/>
      <c r="C58" s="97"/>
      <c r="D58" s="97"/>
      <c r="E58" s="97"/>
      <c r="F58" s="97"/>
      <c r="G58" s="97"/>
      <c r="H58" s="97"/>
      <c r="I58" s="97"/>
    </row>
    <row r="59" spans="1:11" x14ac:dyDescent="0.2">
      <c r="A59" s="13"/>
      <c r="B59" s="13"/>
      <c r="C59" s="13"/>
      <c r="D59" s="13"/>
      <c r="E59" s="13"/>
      <c r="F59" s="14"/>
      <c r="G59" s="13"/>
      <c r="H59" s="13"/>
      <c r="I59" s="13"/>
    </row>
    <row r="60" spans="1:11" x14ac:dyDescent="0.2">
      <c r="A60" s="97"/>
      <c r="B60" s="97"/>
      <c r="C60" s="97"/>
      <c r="D60" s="97"/>
      <c r="E60" s="97"/>
      <c r="F60" s="105"/>
      <c r="G60" s="97"/>
      <c r="H60" s="97"/>
      <c r="I60" s="97"/>
    </row>
    <row r="62" spans="1:11" x14ac:dyDescent="0.2">
      <c r="G62" s="106"/>
      <c r="H62" s="98"/>
      <c r="I62" s="98"/>
    </row>
    <row r="63" spans="1:11" x14ac:dyDescent="0.2">
      <c r="G63" s="98"/>
      <c r="H63" s="98"/>
      <c r="I63" s="98"/>
    </row>
  </sheetData>
  <mergeCells count="24">
    <mergeCell ref="A60:I60"/>
    <mergeCell ref="G62:I62"/>
    <mergeCell ref="G63:I63"/>
    <mergeCell ref="B52:C52"/>
    <mergeCell ref="D52:E52"/>
    <mergeCell ref="F52:G52"/>
    <mergeCell ref="H52:I52"/>
    <mergeCell ref="A57:I57"/>
    <mergeCell ref="A58:I58"/>
    <mergeCell ref="B36:C36"/>
    <mergeCell ref="D36:E36"/>
    <mergeCell ref="F36:G36"/>
    <mergeCell ref="H36:I36"/>
    <mergeCell ref="B37:C37"/>
    <mergeCell ref="D37:E37"/>
    <mergeCell ref="F37:G37"/>
    <mergeCell ref="H37:I37"/>
    <mergeCell ref="A2:I2"/>
    <mergeCell ref="A3:I3"/>
    <mergeCell ref="A4:I4"/>
    <mergeCell ref="B6:C6"/>
    <mergeCell ref="D6:E6"/>
    <mergeCell ref="F6:G6"/>
    <mergeCell ref="H6:I6"/>
  </mergeCells>
  <printOptions horizontalCentered="1"/>
  <pageMargins left="0.7" right="0.7" top="0.75" bottom="0.75" header="0.3" footer="0.3"/>
  <pageSetup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tabSelected="1" zoomScale="96" zoomScaleNormal="96" workbookViewId="0">
      <selection activeCell="A3" sqref="A3:I3"/>
    </sheetView>
  </sheetViews>
  <sheetFormatPr defaultRowHeight="12.75" x14ac:dyDescent="0.2"/>
  <cols>
    <col min="1" max="1" width="36.7109375" customWidth="1"/>
    <col min="2" max="5" width="8.7109375" customWidth="1"/>
    <col min="6" max="6" width="6.7109375" style="2" hidden="1" customWidth="1"/>
    <col min="7" max="7" width="0" hidden="1" customWidth="1"/>
    <col min="8" max="9" width="8.7109375" customWidth="1"/>
  </cols>
  <sheetData>
    <row r="2" spans="1:9" ht="15.75" x14ac:dyDescent="0.25">
      <c r="A2" s="84" t="s">
        <v>60</v>
      </c>
      <c r="B2" s="84"/>
      <c r="C2" s="84"/>
      <c r="D2" s="84"/>
      <c r="E2" s="84"/>
      <c r="F2" s="84"/>
      <c r="G2" s="84"/>
      <c r="H2" s="84"/>
      <c r="I2" s="84"/>
    </row>
    <row r="3" spans="1:9" ht="15.75" x14ac:dyDescent="0.25">
      <c r="A3" s="84" t="s">
        <v>61</v>
      </c>
      <c r="B3" s="84"/>
      <c r="C3" s="84"/>
      <c r="D3" s="84"/>
      <c r="E3" s="84"/>
      <c r="F3" s="84"/>
      <c r="G3" s="84"/>
      <c r="H3" s="84"/>
      <c r="I3" s="84"/>
    </row>
    <row r="4" spans="1:9" ht="15.75" x14ac:dyDescent="0.25">
      <c r="A4" s="84" t="s">
        <v>56</v>
      </c>
      <c r="B4" s="84"/>
      <c r="C4" s="84"/>
      <c r="D4" s="84"/>
      <c r="E4" s="84"/>
      <c r="F4" s="84"/>
      <c r="G4" s="84"/>
      <c r="H4" s="84"/>
      <c r="I4" s="84"/>
    </row>
    <row r="5" spans="1:9" ht="13.5" thickBot="1" x14ac:dyDescent="0.25"/>
    <row r="6" spans="1:9" ht="13.5" thickTop="1" x14ac:dyDescent="0.2">
      <c r="A6" s="24"/>
      <c r="B6" s="85" t="s">
        <v>0</v>
      </c>
      <c r="C6" s="86"/>
      <c r="D6" s="87" t="s">
        <v>35</v>
      </c>
      <c r="E6" s="86"/>
      <c r="F6" s="72" t="s">
        <v>3</v>
      </c>
      <c r="G6" s="73"/>
      <c r="H6" s="85" t="s">
        <v>7</v>
      </c>
      <c r="I6" s="88"/>
    </row>
    <row r="7" spans="1:9" x14ac:dyDescent="0.2">
      <c r="A7" s="25"/>
      <c r="B7" s="26" t="s">
        <v>1</v>
      </c>
      <c r="C7" s="27" t="s">
        <v>2</v>
      </c>
      <c r="D7" s="26" t="s">
        <v>1</v>
      </c>
      <c r="E7" s="27" t="s">
        <v>2</v>
      </c>
      <c r="F7" s="28" t="s">
        <v>1</v>
      </c>
      <c r="G7" s="27" t="s">
        <v>2</v>
      </c>
      <c r="H7" s="26" t="s">
        <v>1</v>
      </c>
      <c r="I7" s="29" t="s">
        <v>2</v>
      </c>
    </row>
    <row r="8" spans="1:9" x14ac:dyDescent="0.2">
      <c r="A8" s="30" t="s">
        <v>4</v>
      </c>
      <c r="B8" s="31"/>
      <c r="C8" s="31"/>
      <c r="D8" s="31"/>
      <c r="E8" s="31"/>
      <c r="F8" s="32"/>
      <c r="G8" s="31"/>
      <c r="H8" s="31"/>
      <c r="I8" s="33"/>
    </row>
    <row r="9" spans="1:9" x14ac:dyDescent="0.2">
      <c r="A9" s="9" t="s">
        <v>5</v>
      </c>
      <c r="B9" s="4">
        <v>36</v>
      </c>
      <c r="C9" s="15">
        <f>B9/B11</f>
        <v>0.23529411764705882</v>
      </c>
      <c r="D9" s="4">
        <v>50</v>
      </c>
      <c r="E9" s="15">
        <f>D9/D11</f>
        <v>0.50505050505050508</v>
      </c>
      <c r="F9" s="5">
        <v>0</v>
      </c>
      <c r="G9" s="15" t="e">
        <f>F9/F11</f>
        <v>#DIV/0!</v>
      </c>
      <c r="H9" s="6">
        <f t="shared" ref="H9:H10" si="0">B9+D9+F9</f>
        <v>86</v>
      </c>
      <c r="I9" s="16">
        <f>H9/H11</f>
        <v>0.34126984126984128</v>
      </c>
    </row>
    <row r="10" spans="1:9" x14ac:dyDescent="0.2">
      <c r="A10" s="10" t="s">
        <v>6</v>
      </c>
      <c r="B10" s="6">
        <v>117</v>
      </c>
      <c r="C10" s="17">
        <f>B10/B11</f>
        <v>0.76470588235294112</v>
      </c>
      <c r="D10" s="6">
        <v>49</v>
      </c>
      <c r="E10" s="17">
        <f>D10/D11</f>
        <v>0.49494949494949497</v>
      </c>
      <c r="F10" s="1">
        <v>0</v>
      </c>
      <c r="G10" s="17" t="e">
        <f>F10/F11</f>
        <v>#DIV/0!</v>
      </c>
      <c r="H10" s="6">
        <f t="shared" si="0"/>
        <v>166</v>
      </c>
      <c r="I10" s="18">
        <f>H10/H11</f>
        <v>0.65873015873015872</v>
      </c>
    </row>
    <row r="11" spans="1:9" x14ac:dyDescent="0.2">
      <c r="A11" s="11" t="s">
        <v>7</v>
      </c>
      <c r="B11" s="7">
        <f>SUM(B9:B10)</f>
        <v>153</v>
      </c>
      <c r="C11" s="19">
        <f>SUM(C9:C10)</f>
        <v>1</v>
      </c>
      <c r="D11" s="7">
        <f>D9+D10</f>
        <v>99</v>
      </c>
      <c r="E11" s="19">
        <f>SUM(E9:E10)</f>
        <v>1</v>
      </c>
      <c r="F11" s="8">
        <f>SUM(F9:F10)</f>
        <v>0</v>
      </c>
      <c r="G11" s="19" t="e">
        <f>SUM(G9:G10)</f>
        <v>#DIV/0!</v>
      </c>
      <c r="H11" s="7">
        <f>B11+D11+F11</f>
        <v>252</v>
      </c>
      <c r="I11" s="20">
        <f>SUM(I9:I10)</f>
        <v>1</v>
      </c>
    </row>
    <row r="12" spans="1:9" x14ac:dyDescent="0.2">
      <c r="A12" s="30" t="s">
        <v>8</v>
      </c>
      <c r="B12" s="37"/>
      <c r="C12" s="37"/>
      <c r="D12" s="37"/>
      <c r="E12" s="37"/>
      <c r="F12" s="37"/>
      <c r="G12" s="37"/>
      <c r="H12" s="37"/>
      <c r="I12" s="38"/>
    </row>
    <row r="13" spans="1:9" x14ac:dyDescent="0.2">
      <c r="A13" s="9" t="s">
        <v>39</v>
      </c>
      <c r="B13" s="5">
        <v>1</v>
      </c>
      <c r="C13" s="15">
        <f>B13/B22</f>
        <v>6.5359477124183009E-3</v>
      </c>
      <c r="D13" s="5">
        <v>0</v>
      </c>
      <c r="E13" s="15">
        <f>D13/D22</f>
        <v>0</v>
      </c>
      <c r="F13" s="5">
        <v>0</v>
      </c>
      <c r="G13" s="15" t="e">
        <f>F13/F22</f>
        <v>#DIV/0!</v>
      </c>
      <c r="H13" s="4">
        <f t="shared" ref="H13:H21" si="1">B13+D13+F13</f>
        <v>1</v>
      </c>
      <c r="I13" s="16">
        <f>H13/H22</f>
        <v>3.968253968253968E-3</v>
      </c>
    </row>
    <row r="14" spans="1:9" x14ac:dyDescent="0.2">
      <c r="A14" s="10" t="s">
        <v>9</v>
      </c>
      <c r="B14" s="1">
        <v>4</v>
      </c>
      <c r="C14" s="17">
        <f>B14/B22</f>
        <v>2.6143790849673203E-2</v>
      </c>
      <c r="D14" s="1">
        <v>5</v>
      </c>
      <c r="E14" s="17">
        <f>D14/D22</f>
        <v>5.0505050505050504E-2</v>
      </c>
      <c r="F14" s="1">
        <v>0</v>
      </c>
      <c r="G14" s="17" t="e">
        <f>F14/F22</f>
        <v>#DIV/0!</v>
      </c>
      <c r="H14" s="6">
        <f t="shared" si="1"/>
        <v>9</v>
      </c>
      <c r="I14" s="18">
        <f>H14/H22</f>
        <v>3.5714285714285712E-2</v>
      </c>
    </row>
    <row r="15" spans="1:9" x14ac:dyDescent="0.2">
      <c r="A15" s="10" t="s">
        <v>40</v>
      </c>
      <c r="B15" s="1">
        <v>34</v>
      </c>
      <c r="C15" s="17">
        <f>B15/B22</f>
        <v>0.22222222222222221</v>
      </c>
      <c r="D15" s="1">
        <v>2</v>
      </c>
      <c r="E15" s="17">
        <f>D15/D22</f>
        <v>2.0202020202020204E-2</v>
      </c>
      <c r="F15" s="1">
        <v>0</v>
      </c>
      <c r="G15" s="17" t="e">
        <f>F15/F22</f>
        <v>#DIV/0!</v>
      </c>
      <c r="H15" s="6">
        <f t="shared" si="1"/>
        <v>36</v>
      </c>
      <c r="I15" s="18">
        <f>H15/H22</f>
        <v>0.14285714285714285</v>
      </c>
    </row>
    <row r="16" spans="1:9" x14ac:dyDescent="0.2">
      <c r="A16" s="10" t="s">
        <v>41</v>
      </c>
      <c r="B16" s="1">
        <v>14</v>
      </c>
      <c r="C16" s="17">
        <f>B16/B22</f>
        <v>9.1503267973856203E-2</v>
      </c>
      <c r="D16" s="1">
        <v>5</v>
      </c>
      <c r="E16" s="17">
        <f>D16/D22</f>
        <v>5.0505050505050504E-2</v>
      </c>
      <c r="F16" s="1">
        <v>0</v>
      </c>
      <c r="G16" s="17" t="e">
        <f>F16/F22</f>
        <v>#DIV/0!</v>
      </c>
      <c r="H16" s="6">
        <f t="shared" si="1"/>
        <v>19</v>
      </c>
      <c r="I16" s="18">
        <f>H16/H22</f>
        <v>7.5396825396825393E-2</v>
      </c>
    </row>
    <row r="17" spans="1:9" x14ac:dyDescent="0.2">
      <c r="A17" s="10" t="s">
        <v>42</v>
      </c>
      <c r="B17" s="1">
        <v>0</v>
      </c>
      <c r="C17" s="17">
        <f>B17/B22</f>
        <v>0</v>
      </c>
      <c r="D17" s="1">
        <v>1</v>
      </c>
      <c r="E17" s="17">
        <f>D17/D22</f>
        <v>1.0101010101010102E-2</v>
      </c>
      <c r="F17" s="1">
        <v>0</v>
      </c>
      <c r="G17" s="17" t="e">
        <f>F17/F22</f>
        <v>#DIV/0!</v>
      </c>
      <c r="H17" s="6">
        <f t="shared" si="1"/>
        <v>1</v>
      </c>
      <c r="I17" s="18">
        <f>H17/H22</f>
        <v>3.968253968253968E-3</v>
      </c>
    </row>
    <row r="18" spans="1:9" x14ac:dyDescent="0.2">
      <c r="A18" s="10" t="s">
        <v>10</v>
      </c>
      <c r="B18" s="6">
        <v>87</v>
      </c>
      <c r="C18" s="17">
        <f>B18/B22</f>
        <v>0.56862745098039214</v>
      </c>
      <c r="D18" s="6">
        <v>81</v>
      </c>
      <c r="E18" s="17">
        <f>D18/D22</f>
        <v>0.81818181818181823</v>
      </c>
      <c r="F18" s="1">
        <v>0</v>
      </c>
      <c r="G18" s="17" t="e">
        <f>F18/F22</f>
        <v>#DIV/0!</v>
      </c>
      <c r="H18" s="6">
        <f t="shared" si="1"/>
        <v>168</v>
      </c>
      <c r="I18" s="18">
        <f>H18/H22</f>
        <v>0.66666666666666663</v>
      </c>
    </row>
    <row r="19" spans="1:9" x14ac:dyDescent="0.2">
      <c r="A19" s="10" t="s">
        <v>43</v>
      </c>
      <c r="B19" s="6">
        <v>2</v>
      </c>
      <c r="C19" s="17">
        <f>B19/B22</f>
        <v>1.3071895424836602E-2</v>
      </c>
      <c r="D19" s="6">
        <v>1</v>
      </c>
      <c r="E19" s="17">
        <f>D19/D22</f>
        <v>1.0101010101010102E-2</v>
      </c>
      <c r="F19" s="1">
        <v>0</v>
      </c>
      <c r="G19" s="17" t="e">
        <f>F19/F22</f>
        <v>#DIV/0!</v>
      </c>
      <c r="H19" s="6">
        <f t="shared" si="1"/>
        <v>3</v>
      </c>
      <c r="I19" s="18">
        <f>H19/H22</f>
        <v>1.1904761904761904E-2</v>
      </c>
    </row>
    <row r="20" spans="1:9" x14ac:dyDescent="0.2">
      <c r="A20" s="10" t="s">
        <v>44</v>
      </c>
      <c r="B20" s="1">
        <v>9</v>
      </c>
      <c r="C20" s="17">
        <f>B20/B22</f>
        <v>5.8823529411764705E-2</v>
      </c>
      <c r="D20" s="1">
        <v>1</v>
      </c>
      <c r="E20" s="17">
        <f>D20/D22</f>
        <v>1.0101010101010102E-2</v>
      </c>
      <c r="F20" s="1">
        <v>0</v>
      </c>
      <c r="G20" s="17" t="e">
        <f>F20/F22</f>
        <v>#DIV/0!</v>
      </c>
      <c r="H20" s="6">
        <f t="shared" si="1"/>
        <v>10</v>
      </c>
      <c r="I20" s="18">
        <f>H20/H22</f>
        <v>3.968253968253968E-2</v>
      </c>
    </row>
    <row r="21" spans="1:9" x14ac:dyDescent="0.2">
      <c r="A21" s="23" t="s">
        <v>45</v>
      </c>
      <c r="B21" s="8">
        <v>2</v>
      </c>
      <c r="C21" s="17">
        <f>B21/B22</f>
        <v>1.3071895424836602E-2</v>
      </c>
      <c r="D21" s="8">
        <v>3</v>
      </c>
      <c r="E21" s="17">
        <f>D21/D22</f>
        <v>3.0303030303030304E-2</v>
      </c>
      <c r="F21" s="8">
        <v>0</v>
      </c>
      <c r="G21" s="17" t="e">
        <f>F21/F22</f>
        <v>#DIV/0!</v>
      </c>
      <c r="H21" s="7">
        <f t="shared" si="1"/>
        <v>5</v>
      </c>
      <c r="I21" s="20">
        <f>H21/H22</f>
        <v>1.984126984126984E-2</v>
      </c>
    </row>
    <row r="22" spans="1:9" x14ac:dyDescent="0.2">
      <c r="A22" s="11" t="s">
        <v>7</v>
      </c>
      <c r="B22" s="7">
        <f>SUM(B13:B21)</f>
        <v>153</v>
      </c>
      <c r="C22" s="19">
        <f>SUM(C13:C21)</f>
        <v>0.99999999999999989</v>
      </c>
      <c r="D22" s="7">
        <f>SUM(D13:D21)</f>
        <v>99</v>
      </c>
      <c r="E22" s="19">
        <f>SUM(E13:E21)</f>
        <v>1</v>
      </c>
      <c r="F22" s="8">
        <f>SUM(F13:F21)</f>
        <v>0</v>
      </c>
      <c r="G22" s="19" t="e">
        <f>SUM(G13:G20)</f>
        <v>#DIV/0!</v>
      </c>
      <c r="H22" s="7">
        <f>SUM(H13:H21)</f>
        <v>252</v>
      </c>
      <c r="I22" s="20">
        <f>SUM(I13:I21)</f>
        <v>0.99999999999999989</v>
      </c>
    </row>
    <row r="23" spans="1:9" x14ac:dyDescent="0.2">
      <c r="A23" s="30" t="s">
        <v>11</v>
      </c>
      <c r="B23" s="37"/>
      <c r="C23" s="37"/>
      <c r="D23" s="37"/>
      <c r="E23" s="37"/>
      <c r="F23" s="37"/>
      <c r="G23" s="37"/>
      <c r="H23" s="37"/>
      <c r="I23" s="38"/>
    </row>
    <row r="24" spans="1:9" x14ac:dyDescent="0.2">
      <c r="A24" s="41" t="s">
        <v>12</v>
      </c>
      <c r="B24" s="5">
        <v>9</v>
      </c>
      <c r="C24" s="15">
        <f t="shared" ref="C24:C33" si="2">B24/$B$34</f>
        <v>5.8823529411764705E-2</v>
      </c>
      <c r="D24" s="5">
        <v>0</v>
      </c>
      <c r="E24" s="15">
        <f>D24/D34</f>
        <v>0</v>
      </c>
      <c r="F24" s="5">
        <v>0</v>
      </c>
      <c r="G24" s="15" t="e">
        <f>F24/F34</f>
        <v>#DIV/0!</v>
      </c>
      <c r="H24" s="1">
        <f t="shared" ref="H24:H34" si="3">B24+D24+F24</f>
        <v>9</v>
      </c>
      <c r="I24" s="16">
        <f>H24/H34</f>
        <v>3.5714285714285712E-2</v>
      </c>
    </row>
    <row r="25" spans="1:9" x14ac:dyDescent="0.2">
      <c r="A25" s="10" t="s">
        <v>13</v>
      </c>
      <c r="B25" s="1">
        <v>78</v>
      </c>
      <c r="C25" s="15">
        <f t="shared" si="2"/>
        <v>0.50980392156862742</v>
      </c>
      <c r="D25" s="1">
        <v>0</v>
      </c>
      <c r="E25" s="17">
        <f>D25/D34</f>
        <v>0</v>
      </c>
      <c r="F25" s="1">
        <v>0</v>
      </c>
      <c r="G25" s="17" t="e">
        <f>F25/F34</f>
        <v>#DIV/0!</v>
      </c>
      <c r="H25" s="1">
        <f t="shared" si="3"/>
        <v>78</v>
      </c>
      <c r="I25" s="18">
        <f>H25/H34</f>
        <v>0.30952380952380953</v>
      </c>
    </row>
    <row r="26" spans="1:9" x14ac:dyDescent="0.2">
      <c r="A26" s="10" t="s">
        <v>14</v>
      </c>
      <c r="B26" s="1">
        <v>41</v>
      </c>
      <c r="C26" s="15">
        <f t="shared" si="2"/>
        <v>0.26797385620915032</v>
      </c>
      <c r="D26" s="1">
        <v>0</v>
      </c>
      <c r="E26" s="17">
        <f>D26/D34</f>
        <v>0</v>
      </c>
      <c r="F26" s="1">
        <v>0</v>
      </c>
      <c r="G26" s="17" t="e">
        <f>F26/F34</f>
        <v>#DIV/0!</v>
      </c>
      <c r="H26" s="5">
        <f t="shared" si="3"/>
        <v>41</v>
      </c>
      <c r="I26" s="18">
        <f>H26/H34</f>
        <v>0.1626984126984127</v>
      </c>
    </row>
    <row r="27" spans="1:9" x14ac:dyDescent="0.2">
      <c r="A27" s="10" t="s">
        <v>15</v>
      </c>
      <c r="B27" s="1">
        <v>8</v>
      </c>
      <c r="C27" s="15">
        <f t="shared" si="2"/>
        <v>5.2287581699346407E-2</v>
      </c>
      <c r="D27" s="1">
        <v>26</v>
      </c>
      <c r="E27" s="17">
        <f>D27/D34</f>
        <v>0.26262626262626265</v>
      </c>
      <c r="F27" s="1">
        <v>0</v>
      </c>
      <c r="G27" s="17" t="e">
        <f>F27/F34</f>
        <v>#DIV/0!</v>
      </c>
      <c r="H27" s="5">
        <f t="shared" si="3"/>
        <v>34</v>
      </c>
      <c r="I27" s="18">
        <f>H27/H34</f>
        <v>0.13492063492063491</v>
      </c>
    </row>
    <row r="28" spans="1:9" x14ac:dyDescent="0.2">
      <c r="A28" s="10" t="s">
        <v>16</v>
      </c>
      <c r="B28" s="1">
        <v>6</v>
      </c>
      <c r="C28" s="15">
        <f t="shared" si="2"/>
        <v>3.9215686274509803E-2</v>
      </c>
      <c r="D28" s="1">
        <v>17</v>
      </c>
      <c r="E28" s="17">
        <f>D28/D34</f>
        <v>0.17171717171717171</v>
      </c>
      <c r="F28" s="1">
        <v>0</v>
      </c>
      <c r="G28" s="17" t="e">
        <f>F28/F34</f>
        <v>#DIV/0!</v>
      </c>
      <c r="H28" s="5">
        <f t="shared" si="3"/>
        <v>23</v>
      </c>
      <c r="I28" s="18">
        <f>H28/H34</f>
        <v>9.1269841269841265E-2</v>
      </c>
    </row>
    <row r="29" spans="1:9" x14ac:dyDescent="0.2">
      <c r="A29" s="10" t="s">
        <v>17</v>
      </c>
      <c r="B29" s="1">
        <v>2</v>
      </c>
      <c r="C29" s="15">
        <f t="shared" si="2"/>
        <v>1.3071895424836602E-2</v>
      </c>
      <c r="D29" s="1">
        <v>12</v>
      </c>
      <c r="E29" s="17">
        <f>D29/D34</f>
        <v>0.12121212121212122</v>
      </c>
      <c r="F29" s="1">
        <v>0</v>
      </c>
      <c r="G29" s="17" t="e">
        <f>F29/F34</f>
        <v>#DIV/0!</v>
      </c>
      <c r="H29" s="5">
        <f t="shared" si="3"/>
        <v>14</v>
      </c>
      <c r="I29" s="18">
        <f>H29/H34</f>
        <v>5.5555555555555552E-2</v>
      </c>
    </row>
    <row r="30" spans="1:9" x14ac:dyDescent="0.2">
      <c r="A30" s="10" t="s">
        <v>18</v>
      </c>
      <c r="B30" s="1">
        <v>5</v>
      </c>
      <c r="C30" s="15">
        <f t="shared" si="2"/>
        <v>3.2679738562091505E-2</v>
      </c>
      <c r="D30" s="1">
        <v>15</v>
      </c>
      <c r="E30" s="17">
        <f>D30/D34</f>
        <v>0.15151515151515152</v>
      </c>
      <c r="F30" s="1">
        <v>0</v>
      </c>
      <c r="G30" s="17" t="e">
        <f>F30/F34</f>
        <v>#DIV/0!</v>
      </c>
      <c r="H30" s="5">
        <f t="shared" si="3"/>
        <v>20</v>
      </c>
      <c r="I30" s="18">
        <f>H30/H34</f>
        <v>7.9365079365079361E-2</v>
      </c>
    </row>
    <row r="31" spans="1:9" x14ac:dyDescent="0.2">
      <c r="A31" s="10" t="s">
        <v>19</v>
      </c>
      <c r="B31" s="1">
        <v>2</v>
      </c>
      <c r="C31" s="15">
        <f t="shared" si="2"/>
        <v>1.3071895424836602E-2</v>
      </c>
      <c r="D31" s="1">
        <v>12</v>
      </c>
      <c r="E31" s="17">
        <f>D31/D34</f>
        <v>0.12121212121212122</v>
      </c>
      <c r="F31" s="1">
        <v>0</v>
      </c>
      <c r="G31" s="17" t="e">
        <f>F31/F34</f>
        <v>#DIV/0!</v>
      </c>
      <c r="H31" s="5">
        <f t="shared" si="3"/>
        <v>14</v>
      </c>
      <c r="I31" s="18">
        <f>H31/H34</f>
        <v>5.5555555555555552E-2</v>
      </c>
    </row>
    <row r="32" spans="1:9" x14ac:dyDescent="0.2">
      <c r="A32" s="10" t="s">
        <v>20</v>
      </c>
      <c r="B32" s="1">
        <v>2</v>
      </c>
      <c r="C32" s="15">
        <f t="shared" si="2"/>
        <v>1.3071895424836602E-2</v>
      </c>
      <c r="D32" s="1">
        <v>8</v>
      </c>
      <c r="E32" s="17">
        <f>D32/D34</f>
        <v>8.0808080808080815E-2</v>
      </c>
      <c r="F32" s="1">
        <v>0</v>
      </c>
      <c r="G32" s="17" t="e">
        <f>F32/F34</f>
        <v>#DIV/0!</v>
      </c>
      <c r="H32" s="5">
        <f t="shared" si="3"/>
        <v>10</v>
      </c>
      <c r="I32" s="18">
        <f>H32/H34</f>
        <v>3.968253968253968E-2</v>
      </c>
    </row>
    <row r="33" spans="1:10" x14ac:dyDescent="0.2">
      <c r="A33" s="10" t="s">
        <v>21</v>
      </c>
      <c r="B33" s="1">
        <v>0</v>
      </c>
      <c r="C33" s="15">
        <f t="shared" si="2"/>
        <v>0</v>
      </c>
      <c r="D33" s="1">
        <v>9</v>
      </c>
      <c r="E33" s="17">
        <f>D33/D34</f>
        <v>9.0909090909090912E-2</v>
      </c>
      <c r="F33" s="1">
        <v>0</v>
      </c>
      <c r="G33" s="17" t="e">
        <f>F33/F34</f>
        <v>#DIV/0!</v>
      </c>
      <c r="H33" s="5">
        <f t="shared" si="3"/>
        <v>9</v>
      </c>
      <c r="I33" s="18">
        <f>H33/H34</f>
        <v>3.5714285714285712E-2</v>
      </c>
    </row>
    <row r="34" spans="1:10" x14ac:dyDescent="0.2">
      <c r="A34" s="11" t="s">
        <v>7</v>
      </c>
      <c r="B34" s="7">
        <f t="shared" ref="B34:G34" si="4">SUM(B24:B33)</f>
        <v>153</v>
      </c>
      <c r="C34" s="19">
        <f t="shared" si="4"/>
        <v>0.99999999999999978</v>
      </c>
      <c r="D34" s="7">
        <f t="shared" si="4"/>
        <v>99</v>
      </c>
      <c r="E34" s="19">
        <f t="shared" si="4"/>
        <v>1</v>
      </c>
      <c r="F34" s="7">
        <f t="shared" si="4"/>
        <v>0</v>
      </c>
      <c r="G34" s="19" t="e">
        <f t="shared" si="4"/>
        <v>#DIV/0!</v>
      </c>
      <c r="H34" s="4">
        <f t="shared" si="3"/>
        <v>252</v>
      </c>
      <c r="I34" s="20">
        <f>SUM(I24:I33)</f>
        <v>1</v>
      </c>
      <c r="J34" s="3"/>
    </row>
    <row r="35" spans="1:10" x14ac:dyDescent="0.2">
      <c r="A35" s="30" t="s">
        <v>22</v>
      </c>
      <c r="B35" s="31"/>
      <c r="C35" s="31"/>
      <c r="D35" s="31"/>
      <c r="E35" s="31"/>
      <c r="F35" s="32"/>
      <c r="G35" s="31"/>
      <c r="H35" s="31"/>
      <c r="I35" s="33"/>
    </row>
    <row r="36" spans="1:10" x14ac:dyDescent="0.2">
      <c r="A36" s="9" t="s">
        <v>23</v>
      </c>
      <c r="B36" s="89">
        <v>21.54</v>
      </c>
      <c r="C36" s="90"/>
      <c r="D36" s="89">
        <v>37.14</v>
      </c>
      <c r="E36" s="90"/>
      <c r="F36" s="89"/>
      <c r="G36" s="90"/>
      <c r="H36" s="91">
        <v>27.67</v>
      </c>
      <c r="I36" s="92"/>
    </row>
    <row r="37" spans="1:10" x14ac:dyDescent="0.2">
      <c r="A37" s="12" t="s">
        <v>24</v>
      </c>
      <c r="B37" s="93">
        <v>6.36</v>
      </c>
      <c r="C37" s="94"/>
      <c r="D37" s="93">
        <v>15.37</v>
      </c>
      <c r="E37" s="94"/>
      <c r="F37" s="93"/>
      <c r="G37" s="94"/>
      <c r="H37" s="95">
        <v>13.23</v>
      </c>
      <c r="I37" s="96"/>
    </row>
    <row r="38" spans="1:10" x14ac:dyDescent="0.2">
      <c r="A38" s="30" t="s">
        <v>47</v>
      </c>
      <c r="B38" s="31"/>
      <c r="C38" s="31"/>
      <c r="D38" s="31"/>
      <c r="E38" s="31"/>
      <c r="F38" s="32"/>
      <c r="G38" s="31"/>
      <c r="H38" s="31"/>
      <c r="I38" s="33"/>
    </row>
    <row r="39" spans="1:10" x14ac:dyDescent="0.2">
      <c r="A39" s="10" t="s">
        <v>32</v>
      </c>
      <c r="B39" s="6">
        <v>144</v>
      </c>
      <c r="C39" s="17">
        <f>B39/B42</f>
        <v>0.94117647058823528</v>
      </c>
      <c r="D39" s="6">
        <v>95</v>
      </c>
      <c r="E39" s="17">
        <f>D39/D42</f>
        <v>0.95959595959595956</v>
      </c>
      <c r="F39" s="1">
        <v>0</v>
      </c>
      <c r="G39" s="17" t="e">
        <f>F39/F42</f>
        <v>#DIV/0!</v>
      </c>
      <c r="H39" s="4">
        <f t="shared" ref="H39" si="5">B39+D39+F39</f>
        <v>239</v>
      </c>
      <c r="I39" s="18">
        <f>H39/H42</f>
        <v>0.94841269841269837</v>
      </c>
    </row>
    <row r="40" spans="1:10" x14ac:dyDescent="0.2">
      <c r="A40" s="10" t="s">
        <v>33</v>
      </c>
      <c r="B40" s="6">
        <v>8</v>
      </c>
      <c r="C40" s="17">
        <f>B40/B42</f>
        <v>5.2287581699346407E-2</v>
      </c>
      <c r="D40" s="6">
        <v>0</v>
      </c>
      <c r="E40" s="17">
        <f>D40/D42</f>
        <v>0</v>
      </c>
      <c r="F40" s="1">
        <v>0</v>
      </c>
      <c r="G40" s="17" t="e">
        <f>F40/F42</f>
        <v>#DIV/0!</v>
      </c>
      <c r="H40" s="6">
        <f>B40+D40+F40</f>
        <v>8</v>
      </c>
      <c r="I40" s="18">
        <f>H40/H42</f>
        <v>3.1746031746031744E-2</v>
      </c>
    </row>
    <row r="41" spans="1:10" x14ac:dyDescent="0.2">
      <c r="A41" s="10" t="s">
        <v>34</v>
      </c>
      <c r="B41" s="1">
        <v>1</v>
      </c>
      <c r="C41" s="17">
        <f>B41/B42</f>
        <v>6.5359477124183009E-3</v>
      </c>
      <c r="D41" s="1">
        <v>4</v>
      </c>
      <c r="E41" s="17">
        <f>D41/D42</f>
        <v>4.0404040404040407E-2</v>
      </c>
      <c r="F41" s="1">
        <v>0</v>
      </c>
      <c r="G41" s="17" t="e">
        <f>F41/F42</f>
        <v>#DIV/0!</v>
      </c>
      <c r="H41" s="6">
        <f>B41+D41+F41</f>
        <v>5</v>
      </c>
      <c r="I41" s="18">
        <f>H41/H42</f>
        <v>1.984126984126984E-2</v>
      </c>
    </row>
    <row r="42" spans="1:10" x14ac:dyDescent="0.2">
      <c r="A42" s="11" t="s">
        <v>7</v>
      </c>
      <c r="B42" s="7">
        <f t="shared" ref="B42:I42" si="6">SUM(B39:B41)</f>
        <v>153</v>
      </c>
      <c r="C42" s="19">
        <f t="shared" si="6"/>
        <v>1</v>
      </c>
      <c r="D42" s="7">
        <f t="shared" si="6"/>
        <v>99</v>
      </c>
      <c r="E42" s="19">
        <f t="shared" si="6"/>
        <v>1</v>
      </c>
      <c r="F42" s="8">
        <f t="shared" si="6"/>
        <v>0</v>
      </c>
      <c r="G42" s="19" t="e">
        <f t="shared" si="6"/>
        <v>#DIV/0!</v>
      </c>
      <c r="H42" s="7">
        <f t="shared" si="6"/>
        <v>252</v>
      </c>
      <c r="I42" s="20">
        <f t="shared" si="6"/>
        <v>1</v>
      </c>
    </row>
    <row r="43" spans="1:10" x14ac:dyDescent="0.2">
      <c r="A43" s="30" t="s">
        <v>48</v>
      </c>
      <c r="B43" s="31"/>
      <c r="C43" s="31"/>
      <c r="D43" s="31"/>
      <c r="E43" s="31"/>
      <c r="F43" s="32"/>
      <c r="G43" s="31"/>
      <c r="H43" s="31"/>
      <c r="I43" s="33"/>
    </row>
    <row r="44" spans="1:10" x14ac:dyDescent="0.2">
      <c r="A44" s="9" t="s">
        <v>25</v>
      </c>
      <c r="B44" s="4">
        <v>98</v>
      </c>
      <c r="C44" s="21">
        <f>B44/B46</f>
        <v>0.64052287581699341</v>
      </c>
      <c r="D44" s="5">
        <v>7</v>
      </c>
      <c r="E44" s="21">
        <f>D44/D46</f>
        <v>7.0707070707070704E-2</v>
      </c>
      <c r="F44" s="5">
        <v>0</v>
      </c>
      <c r="G44" s="21" t="e">
        <f>F44/F46</f>
        <v>#DIV/0!</v>
      </c>
      <c r="H44" s="4">
        <f t="shared" ref="H44:H45" si="7">B44+D44+F44</f>
        <v>105</v>
      </c>
      <c r="I44" s="16">
        <f>H44/H46</f>
        <v>0.41666666666666669</v>
      </c>
    </row>
    <row r="45" spans="1:10" x14ac:dyDescent="0.2">
      <c r="A45" s="10" t="s">
        <v>26</v>
      </c>
      <c r="B45" s="6">
        <v>55</v>
      </c>
      <c r="C45" s="17">
        <f>B45/B46</f>
        <v>0.35947712418300654</v>
      </c>
      <c r="D45" s="6">
        <v>92</v>
      </c>
      <c r="E45" s="17">
        <f>D45/D46</f>
        <v>0.92929292929292928</v>
      </c>
      <c r="F45" s="1">
        <v>0</v>
      </c>
      <c r="G45" s="17" t="e">
        <f>F45/F46</f>
        <v>#DIV/0!</v>
      </c>
      <c r="H45" s="4">
        <f t="shared" si="7"/>
        <v>147</v>
      </c>
      <c r="I45" s="18">
        <f>H45/H46</f>
        <v>0.58333333333333337</v>
      </c>
    </row>
    <row r="46" spans="1:10" x14ac:dyDescent="0.2">
      <c r="A46" s="11" t="s">
        <v>7</v>
      </c>
      <c r="B46" s="7">
        <f t="shared" ref="B46:G46" si="8">SUM(B44:B45)</f>
        <v>153</v>
      </c>
      <c r="C46" s="22">
        <f t="shared" si="8"/>
        <v>1</v>
      </c>
      <c r="D46" s="7">
        <f t="shared" si="8"/>
        <v>99</v>
      </c>
      <c r="E46" s="22">
        <f t="shared" si="8"/>
        <v>1</v>
      </c>
      <c r="F46" s="7">
        <f t="shared" si="8"/>
        <v>0</v>
      </c>
      <c r="G46" s="22" t="e">
        <f t="shared" si="8"/>
        <v>#DIV/0!</v>
      </c>
      <c r="H46" s="4">
        <f>B46+D46+F46</f>
        <v>252</v>
      </c>
      <c r="I46" s="40">
        <f>SUM(I44:I45)</f>
        <v>1</v>
      </c>
    </row>
    <row r="47" spans="1:10" ht="12.75" customHeight="1" x14ac:dyDescent="0.2">
      <c r="A47" s="30" t="s">
        <v>46</v>
      </c>
      <c r="B47" s="31"/>
      <c r="C47" s="31"/>
      <c r="D47" s="31"/>
      <c r="E47" s="31"/>
      <c r="F47" s="32"/>
      <c r="G47" s="31"/>
      <c r="H47" s="31"/>
      <c r="I47" s="33"/>
    </row>
    <row r="48" spans="1:10" ht="12.75" customHeight="1" x14ac:dyDescent="0.2">
      <c r="A48" s="9" t="s">
        <v>36</v>
      </c>
      <c r="B48" s="4">
        <v>0</v>
      </c>
      <c r="C48" s="21">
        <f>B48/B50</f>
        <v>0</v>
      </c>
      <c r="D48" s="5">
        <v>0</v>
      </c>
      <c r="E48" s="21">
        <f>D48/D50</f>
        <v>0</v>
      </c>
      <c r="F48" s="5">
        <v>0</v>
      </c>
      <c r="G48" s="21" t="e">
        <f>F48/F50</f>
        <v>#DIV/0!</v>
      </c>
      <c r="H48" s="4">
        <f t="shared" ref="H48:H49" si="9">B48+D48+F48</f>
        <v>0</v>
      </c>
      <c r="I48" s="16">
        <f>H48/H50</f>
        <v>0</v>
      </c>
    </row>
    <row r="49" spans="1:9" ht="12.75" customHeight="1" x14ac:dyDescent="0.2">
      <c r="A49" s="10" t="s">
        <v>37</v>
      </c>
      <c r="B49" s="6">
        <v>153</v>
      </c>
      <c r="C49" s="17">
        <f>B49/B50</f>
        <v>1</v>
      </c>
      <c r="D49" s="6">
        <v>99</v>
      </c>
      <c r="E49" s="17">
        <f>D49/D50</f>
        <v>1</v>
      </c>
      <c r="F49" s="1">
        <v>0</v>
      </c>
      <c r="G49" s="17" t="e">
        <f>F49/F50</f>
        <v>#DIV/0!</v>
      </c>
      <c r="H49" s="4">
        <f t="shared" si="9"/>
        <v>252</v>
      </c>
      <c r="I49" s="18">
        <f>H49/H50</f>
        <v>1</v>
      </c>
    </row>
    <row r="50" spans="1:9" x14ac:dyDescent="0.2">
      <c r="A50" s="11" t="s">
        <v>7</v>
      </c>
      <c r="B50" s="7">
        <f t="shared" ref="B50:G50" si="10">SUM(B48:B49)</f>
        <v>153</v>
      </c>
      <c r="C50" s="22">
        <f t="shared" si="10"/>
        <v>1</v>
      </c>
      <c r="D50" s="7">
        <f t="shared" si="10"/>
        <v>99</v>
      </c>
      <c r="E50" s="22">
        <f t="shared" si="10"/>
        <v>1</v>
      </c>
      <c r="F50" s="7">
        <f t="shared" si="10"/>
        <v>0</v>
      </c>
      <c r="G50" s="22" t="e">
        <f t="shared" si="10"/>
        <v>#DIV/0!</v>
      </c>
      <c r="H50" s="4">
        <f>B50+D50+F50</f>
        <v>252</v>
      </c>
      <c r="I50" s="20">
        <f>SUM(I48:I49)</f>
        <v>1</v>
      </c>
    </row>
    <row r="51" spans="1:9" x14ac:dyDescent="0.2">
      <c r="A51" s="34" t="s">
        <v>28</v>
      </c>
      <c r="B51" s="35"/>
      <c r="C51" s="35"/>
      <c r="D51" s="35"/>
      <c r="E51" s="35"/>
      <c r="F51" s="36"/>
      <c r="G51" s="35"/>
      <c r="H51" s="35"/>
      <c r="I51" s="39"/>
    </row>
    <row r="52" spans="1:9" x14ac:dyDescent="0.2">
      <c r="A52" s="48" t="s">
        <v>27</v>
      </c>
      <c r="B52" s="99">
        <v>110.7</v>
      </c>
      <c r="C52" s="100"/>
      <c r="D52" s="101">
        <v>36</v>
      </c>
      <c r="E52" s="102"/>
      <c r="F52" s="99"/>
      <c r="G52" s="100"/>
      <c r="H52" s="101">
        <v>146.69999999999999</v>
      </c>
      <c r="I52" s="103"/>
    </row>
    <row r="53" spans="1:9" x14ac:dyDescent="0.2">
      <c r="A53" s="30" t="s">
        <v>49</v>
      </c>
      <c r="B53" s="31"/>
      <c r="C53" s="31"/>
      <c r="D53" s="31"/>
      <c r="E53" s="31"/>
      <c r="F53" s="32"/>
      <c r="G53" s="31"/>
      <c r="H53" s="31"/>
      <c r="I53" s="33"/>
    </row>
    <row r="54" spans="1:9" x14ac:dyDescent="0.2">
      <c r="A54" s="42" t="s">
        <v>50</v>
      </c>
      <c r="B54" s="4">
        <v>111</v>
      </c>
      <c r="C54" s="21">
        <f>B54/B56</f>
        <v>0.72549019607843135</v>
      </c>
      <c r="D54" s="4">
        <v>0</v>
      </c>
      <c r="E54" s="21">
        <f>D54/D56</f>
        <v>0</v>
      </c>
      <c r="F54" s="5">
        <v>0</v>
      </c>
      <c r="G54" s="21" t="e">
        <f>F54/F56</f>
        <v>#DIV/0!</v>
      </c>
      <c r="H54" s="6">
        <f>B54+D54+F54</f>
        <v>111</v>
      </c>
      <c r="I54" s="16">
        <f>H54/H56</f>
        <v>0.44047619047619047</v>
      </c>
    </row>
    <row r="55" spans="1:9" x14ac:dyDescent="0.2">
      <c r="A55" s="43" t="s">
        <v>51</v>
      </c>
      <c r="B55" s="6">
        <v>42</v>
      </c>
      <c r="C55" s="17">
        <f>B55/B56</f>
        <v>0.27450980392156865</v>
      </c>
      <c r="D55" s="6">
        <v>99</v>
      </c>
      <c r="E55" s="17">
        <f>D55/D56</f>
        <v>1</v>
      </c>
      <c r="F55" s="1">
        <v>0</v>
      </c>
      <c r="G55" s="17" t="e">
        <f>F55/F56</f>
        <v>#DIV/0!</v>
      </c>
      <c r="H55" s="4">
        <f>B55+D55+F55</f>
        <v>141</v>
      </c>
      <c r="I55" s="18">
        <f>H55/H56</f>
        <v>0.55952380952380953</v>
      </c>
    </row>
    <row r="56" spans="1:9" ht="13.5" thickBot="1" x14ac:dyDescent="0.25">
      <c r="A56" s="44" t="s">
        <v>7</v>
      </c>
      <c r="B56" s="45">
        <f t="shared" ref="B56:G56" si="11">SUM(B54:B55)</f>
        <v>153</v>
      </c>
      <c r="C56" s="46">
        <f t="shared" si="11"/>
        <v>1</v>
      </c>
      <c r="D56" s="45">
        <f t="shared" si="11"/>
        <v>99</v>
      </c>
      <c r="E56" s="46">
        <f t="shared" si="11"/>
        <v>1</v>
      </c>
      <c r="F56" s="45">
        <f t="shared" si="11"/>
        <v>0</v>
      </c>
      <c r="G56" s="46" t="e">
        <f t="shared" si="11"/>
        <v>#DIV/0!</v>
      </c>
      <c r="H56" s="45">
        <f>B56+D56+F56</f>
        <v>252</v>
      </c>
      <c r="I56" s="47">
        <f>SUM(I54:I55)</f>
        <v>1</v>
      </c>
    </row>
    <row r="57" spans="1:9" ht="34.15" customHeight="1" thickTop="1" x14ac:dyDescent="0.2">
      <c r="A57" s="104" t="s">
        <v>38</v>
      </c>
      <c r="B57" s="104"/>
      <c r="C57" s="104"/>
      <c r="D57" s="104"/>
      <c r="E57" s="104"/>
      <c r="F57" s="104"/>
      <c r="G57" s="104"/>
      <c r="H57" s="104"/>
      <c r="I57" s="104"/>
    </row>
    <row r="58" spans="1:9" ht="12.75" customHeight="1" x14ac:dyDescent="0.2">
      <c r="A58" s="97" t="s">
        <v>30</v>
      </c>
      <c r="B58" s="97"/>
      <c r="C58" s="97"/>
      <c r="D58" s="97"/>
      <c r="E58" s="97"/>
      <c r="F58" s="97"/>
      <c r="G58" s="97"/>
      <c r="H58" s="97"/>
      <c r="I58" s="97"/>
    </row>
    <row r="59" spans="1:9" x14ac:dyDescent="0.2">
      <c r="A59" s="13"/>
      <c r="B59" s="13"/>
      <c r="C59" s="13"/>
      <c r="D59" s="13"/>
      <c r="E59" s="13"/>
      <c r="F59" s="14"/>
      <c r="G59" s="13"/>
      <c r="H59" s="13"/>
      <c r="I59" s="13"/>
    </row>
    <row r="60" spans="1:9" x14ac:dyDescent="0.2">
      <c r="A60" s="97"/>
      <c r="B60" s="97"/>
      <c r="C60" s="97"/>
      <c r="D60" s="97"/>
      <c r="E60" s="97"/>
      <c r="F60" s="105"/>
      <c r="G60" s="97"/>
      <c r="H60" s="97"/>
      <c r="I60" s="97"/>
    </row>
    <row r="62" spans="1:9" x14ac:dyDescent="0.2">
      <c r="G62" s="106"/>
      <c r="H62" s="98"/>
      <c r="I62" s="98"/>
    </row>
    <row r="63" spans="1:9" x14ac:dyDescent="0.2">
      <c r="G63" s="98"/>
      <c r="H63" s="98"/>
      <c r="I63" s="98"/>
    </row>
  </sheetData>
  <mergeCells count="23">
    <mergeCell ref="A60:I60"/>
    <mergeCell ref="G62:I62"/>
    <mergeCell ref="G63:I63"/>
    <mergeCell ref="B52:C52"/>
    <mergeCell ref="D52:E52"/>
    <mergeCell ref="F52:G52"/>
    <mergeCell ref="H52:I52"/>
    <mergeCell ref="A57:I57"/>
    <mergeCell ref="A58:I58"/>
    <mergeCell ref="B36:C36"/>
    <mergeCell ref="D36:E36"/>
    <mergeCell ref="F36:G36"/>
    <mergeCell ref="H36:I36"/>
    <mergeCell ref="B37:C37"/>
    <mergeCell ref="D37:E37"/>
    <mergeCell ref="F37:G37"/>
    <mergeCell ref="H37:I37"/>
    <mergeCell ref="A2:I2"/>
    <mergeCell ref="A3:I3"/>
    <mergeCell ref="A4:I4"/>
    <mergeCell ref="B6:C6"/>
    <mergeCell ref="D6:E6"/>
    <mergeCell ref="H6:I6"/>
  </mergeCells>
  <printOptions horizontalCentered="1"/>
  <pageMargins left="0.7" right="0.7" top="0.75" bottom="0.75" header="0.3" footer="0.3"/>
  <pageSetup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63"/>
  <sheetViews>
    <sheetView tabSelected="1" zoomScale="96" zoomScaleNormal="96" workbookViewId="0">
      <selection activeCell="A3" sqref="A3:I3"/>
    </sheetView>
  </sheetViews>
  <sheetFormatPr defaultRowHeight="12.75" x14ac:dyDescent="0.2"/>
  <cols>
    <col min="1" max="1" width="36.7109375" customWidth="1"/>
    <col min="2" max="3" width="7.5703125" customWidth="1"/>
    <col min="4" max="4" width="6.7109375" customWidth="1"/>
    <col min="6" max="6" width="6.7109375" style="2" customWidth="1"/>
    <col min="8" max="8" width="7.28515625" customWidth="1"/>
    <col min="9" max="9" width="8" customWidth="1"/>
    <col min="12" max="12" width="34.28515625" hidden="1" customWidth="1"/>
    <col min="13" max="13" width="9" hidden="1" customWidth="1"/>
    <col min="14" max="14" width="10.42578125" hidden="1" customWidth="1"/>
    <col min="15" max="16" width="9" hidden="1" customWidth="1"/>
    <col min="17" max="17" width="9" style="2" hidden="1" customWidth="1"/>
    <col min="18" max="20" width="9" hidden="1" customWidth="1"/>
  </cols>
  <sheetData>
    <row r="2" spans="1:20" ht="15.75" x14ac:dyDescent="0.25">
      <c r="A2" s="84" t="s">
        <v>60</v>
      </c>
      <c r="B2" s="84"/>
      <c r="C2" s="84"/>
      <c r="D2" s="84"/>
      <c r="E2" s="84"/>
      <c r="F2" s="84"/>
      <c r="G2" s="84"/>
      <c r="H2" s="84"/>
      <c r="I2" s="84"/>
      <c r="L2" s="84" t="s">
        <v>29</v>
      </c>
      <c r="M2" s="84"/>
      <c r="N2" s="84"/>
      <c r="O2" s="84"/>
      <c r="P2" s="84"/>
      <c r="Q2" s="84"/>
      <c r="R2" s="84"/>
      <c r="S2" s="84"/>
      <c r="T2" s="84"/>
    </row>
    <row r="3" spans="1:20" ht="15.75" x14ac:dyDescent="0.25">
      <c r="A3" s="84" t="s">
        <v>61</v>
      </c>
      <c r="B3" s="84"/>
      <c r="C3" s="84"/>
      <c r="D3" s="84"/>
      <c r="E3" s="84"/>
      <c r="F3" s="84"/>
      <c r="G3" s="84"/>
      <c r="H3" s="84"/>
      <c r="I3" s="84"/>
      <c r="L3" s="84" t="s">
        <v>57</v>
      </c>
      <c r="M3" s="84"/>
      <c r="N3" s="84"/>
      <c r="O3" s="84"/>
      <c r="P3" s="84"/>
      <c r="Q3" s="84"/>
      <c r="R3" s="84"/>
      <c r="S3" s="84"/>
      <c r="T3" s="84"/>
    </row>
    <row r="4" spans="1:20" ht="15.75" x14ac:dyDescent="0.25">
      <c r="A4" s="84" t="s">
        <v>7</v>
      </c>
      <c r="B4" s="84"/>
      <c r="C4" s="84"/>
      <c r="D4" s="84"/>
      <c r="E4" s="84"/>
      <c r="F4" s="84"/>
      <c r="G4" s="84"/>
      <c r="H4" s="84"/>
      <c r="I4" s="84"/>
    </row>
    <row r="5" spans="1:20" ht="13.5" thickBot="1" x14ac:dyDescent="0.25"/>
    <row r="6" spans="1:20" ht="13.5" thickTop="1" x14ac:dyDescent="0.2">
      <c r="A6" s="24"/>
      <c r="B6" s="85" t="s">
        <v>0</v>
      </c>
      <c r="C6" s="86"/>
      <c r="D6" s="87" t="s">
        <v>35</v>
      </c>
      <c r="E6" s="86"/>
      <c r="F6" s="107" t="s">
        <v>3</v>
      </c>
      <c r="G6" s="108"/>
      <c r="H6" s="85" t="s">
        <v>7</v>
      </c>
      <c r="I6" s="88"/>
      <c r="L6" s="24"/>
      <c r="M6" s="49" t="s">
        <v>0</v>
      </c>
      <c r="N6" s="50"/>
      <c r="O6" s="51" t="s">
        <v>35</v>
      </c>
      <c r="P6" s="50"/>
      <c r="Q6" s="49" t="s">
        <v>3</v>
      </c>
      <c r="R6" s="50"/>
      <c r="S6" s="49" t="s">
        <v>31</v>
      </c>
      <c r="T6" s="52"/>
    </row>
    <row r="7" spans="1:20" x14ac:dyDescent="0.2">
      <c r="A7" s="25"/>
      <c r="B7" s="26" t="s">
        <v>1</v>
      </c>
      <c r="C7" s="27" t="s">
        <v>2</v>
      </c>
      <c r="D7" s="26" t="s">
        <v>1</v>
      </c>
      <c r="E7" s="27" t="s">
        <v>2</v>
      </c>
      <c r="F7" s="28" t="s">
        <v>1</v>
      </c>
      <c r="G7" s="27" t="s">
        <v>2</v>
      </c>
      <c r="H7" s="26" t="s">
        <v>1</v>
      </c>
      <c r="I7" s="29" t="s">
        <v>2</v>
      </c>
      <c r="L7" s="25"/>
      <c r="M7" s="26" t="s">
        <v>1</v>
      </c>
      <c r="N7" s="27" t="s">
        <v>2</v>
      </c>
      <c r="O7" s="26" t="s">
        <v>1</v>
      </c>
      <c r="P7" s="27" t="s">
        <v>2</v>
      </c>
      <c r="Q7" s="28" t="s">
        <v>1</v>
      </c>
      <c r="R7" s="27" t="s">
        <v>2</v>
      </c>
      <c r="S7" s="26" t="s">
        <v>1</v>
      </c>
      <c r="T7" s="29" t="s">
        <v>2</v>
      </c>
    </row>
    <row r="8" spans="1:20" x14ac:dyDescent="0.2">
      <c r="A8" s="30" t="s">
        <v>4</v>
      </c>
      <c r="B8" s="31"/>
      <c r="C8" s="31"/>
      <c r="D8" s="31"/>
      <c r="E8" s="31"/>
      <c r="F8" s="32"/>
      <c r="G8" s="31"/>
      <c r="H8" s="31"/>
      <c r="I8" s="33"/>
      <c r="L8" s="30" t="s">
        <v>4</v>
      </c>
      <c r="M8" s="31"/>
      <c r="N8" s="31"/>
      <c r="O8" s="31"/>
      <c r="P8" s="31"/>
      <c r="Q8" s="32"/>
      <c r="R8" s="31"/>
      <c r="S8" s="31"/>
      <c r="T8" s="33"/>
    </row>
    <row r="9" spans="1:20" x14ac:dyDescent="0.2">
      <c r="A9" s="9" t="s">
        <v>5</v>
      </c>
      <c r="B9" s="4">
        <f>(CBM!B9+EHS!B9+LAS!B9+PAA!B9+VCAA!B9)</f>
        <v>1331</v>
      </c>
      <c r="C9" s="15">
        <f>B9/B11</f>
        <v>0.49868864743349567</v>
      </c>
      <c r="D9" s="4">
        <f>(CBM!D9+EHS!D9+LAS!D9+PAA!D9+VCAA!D9)</f>
        <v>896</v>
      </c>
      <c r="E9" s="15">
        <f>D9/D11</f>
        <v>0.50535815002820084</v>
      </c>
      <c r="F9" s="4">
        <f>(CBM!F9+EHS!F9+LAS!F9+PAA!F9+VCAA!F9)</f>
        <v>8</v>
      </c>
      <c r="G9" s="15">
        <f>F9/F11</f>
        <v>0.47058823529411764</v>
      </c>
      <c r="H9" s="4">
        <f>B9+D9+F9</f>
        <v>2235</v>
      </c>
      <c r="I9" s="16">
        <f>H9/H11</f>
        <v>0.5012334604171339</v>
      </c>
      <c r="L9" s="9" t="s">
        <v>5</v>
      </c>
      <c r="M9" s="4">
        <v>1446</v>
      </c>
      <c r="N9" s="54">
        <f>M9/M11</f>
        <v>0.4850721234485072</v>
      </c>
      <c r="O9" s="4">
        <v>948</v>
      </c>
      <c r="P9" s="54">
        <f>O9/O11</f>
        <v>0.49659507595599789</v>
      </c>
      <c r="Q9" s="5">
        <v>15</v>
      </c>
      <c r="R9" s="54">
        <f>Q9/Q11</f>
        <v>0.4838709677419355</v>
      </c>
      <c r="S9" s="4">
        <f>M9+O9+Q9</f>
        <v>2409</v>
      </c>
      <c r="T9" s="55">
        <f>S9/S11</f>
        <v>0.4895346474293843</v>
      </c>
    </row>
    <row r="10" spans="1:20" x14ac:dyDescent="0.2">
      <c r="A10" s="10" t="s">
        <v>6</v>
      </c>
      <c r="B10" s="4">
        <f>(CBM!B10+EHS!B10+LAS!B10+PAA!B10+VCAA!B10)</f>
        <v>1338</v>
      </c>
      <c r="C10" s="17">
        <f>B10/B11</f>
        <v>0.50131135256650428</v>
      </c>
      <c r="D10" s="4">
        <f>(CBM!D10+EHS!D10+LAS!D10+PAA!D10+VCAA!D10)</f>
        <v>877</v>
      </c>
      <c r="E10" s="17">
        <f>D10/D11</f>
        <v>0.49464184997179922</v>
      </c>
      <c r="F10" s="4">
        <f>(CBM!F10+EHS!F10+LAS!F10+PAA!F10+VCAA!F10)</f>
        <v>9</v>
      </c>
      <c r="G10" s="17">
        <f>F10/F11</f>
        <v>0.52941176470588236</v>
      </c>
      <c r="H10" s="6">
        <f>B10+D10+F10</f>
        <v>2224</v>
      </c>
      <c r="I10" s="18">
        <f>H10/H11</f>
        <v>0.4987665395828661</v>
      </c>
      <c r="L10" s="10" t="s">
        <v>6</v>
      </c>
      <c r="M10" s="6">
        <v>1535</v>
      </c>
      <c r="N10" s="56">
        <f>M10/M11</f>
        <v>0.51492787655149275</v>
      </c>
      <c r="O10" s="6">
        <v>961</v>
      </c>
      <c r="P10" s="56">
        <f>O10/O11</f>
        <v>0.50340492404400206</v>
      </c>
      <c r="Q10" s="1">
        <v>16</v>
      </c>
      <c r="R10" s="56">
        <f>Q10/Q11</f>
        <v>0.5161290322580645</v>
      </c>
      <c r="S10" s="6">
        <f>M10+O10+Q10</f>
        <v>2512</v>
      </c>
      <c r="T10" s="57">
        <f>S10/S11</f>
        <v>0.51046535257061576</v>
      </c>
    </row>
    <row r="11" spans="1:20" x14ac:dyDescent="0.2">
      <c r="A11" s="11" t="s">
        <v>7</v>
      </c>
      <c r="B11" s="7">
        <f>SUM(B9:B10)</f>
        <v>2669</v>
      </c>
      <c r="C11" s="19">
        <f>SUM(C9:C10)</f>
        <v>1</v>
      </c>
      <c r="D11" s="7">
        <f>D9+D10</f>
        <v>1773</v>
      </c>
      <c r="E11" s="19">
        <f>SUM(E9:E10)</f>
        <v>1</v>
      </c>
      <c r="F11" s="8">
        <f>SUM(F9:F10)</f>
        <v>17</v>
      </c>
      <c r="G11" s="19">
        <f>SUM(G9:G10)</f>
        <v>1</v>
      </c>
      <c r="H11" s="7">
        <f>B11+D11+F11</f>
        <v>4459</v>
      </c>
      <c r="I11" s="20">
        <f>SUM(I9:I10)</f>
        <v>1</v>
      </c>
      <c r="L11" s="11" t="s">
        <v>7</v>
      </c>
      <c r="M11" s="7">
        <f>SUM(M9:M10)</f>
        <v>2981</v>
      </c>
      <c r="N11" s="58">
        <f>SUM(N9:N10)</f>
        <v>1</v>
      </c>
      <c r="O11" s="7">
        <f>O9+O10</f>
        <v>1909</v>
      </c>
      <c r="P11" s="58">
        <f>SUM(P9:P10)</f>
        <v>1</v>
      </c>
      <c r="Q11" s="8">
        <f>SUM(Q9:Q10)</f>
        <v>31</v>
      </c>
      <c r="R11" s="58">
        <f>SUM(R9:R10)</f>
        <v>1</v>
      </c>
      <c r="S11" s="7">
        <f>M11+O11+Q11</f>
        <v>4921</v>
      </c>
      <c r="T11" s="59">
        <f>SUM(T9:T10)</f>
        <v>1</v>
      </c>
    </row>
    <row r="12" spans="1:20" x14ac:dyDescent="0.2">
      <c r="A12" s="30" t="s">
        <v>8</v>
      </c>
      <c r="B12" s="37"/>
      <c r="C12" s="37"/>
      <c r="D12" s="37"/>
      <c r="E12" s="37"/>
      <c r="F12" s="37"/>
      <c r="G12" s="37"/>
      <c r="H12" s="37"/>
      <c r="I12" s="38"/>
      <c r="L12" s="30" t="s">
        <v>8</v>
      </c>
      <c r="M12" s="37"/>
      <c r="N12" s="37"/>
      <c r="O12" s="37"/>
      <c r="P12" s="37"/>
      <c r="Q12" s="37"/>
      <c r="R12" s="37"/>
      <c r="S12" s="37"/>
      <c r="T12" s="38"/>
    </row>
    <row r="13" spans="1:20" x14ac:dyDescent="0.2">
      <c r="A13" s="9" t="s">
        <v>39</v>
      </c>
      <c r="B13" s="4">
        <f>(CBM!B13+EHS!B13+LAS!B13+PAA!B13+VCAA!B13)</f>
        <v>7</v>
      </c>
      <c r="C13" s="15">
        <f>B13/B22</f>
        <v>2.6227051330086175E-3</v>
      </c>
      <c r="D13" s="4">
        <f>(CBM!D13+EHS!D13+LAS!D13+PAA!D13+VCAA!D13)</f>
        <v>1</v>
      </c>
      <c r="E13" s="15">
        <f>D13/D22</f>
        <v>5.6401579244218843E-4</v>
      </c>
      <c r="F13" s="4">
        <f>(CBM!F13+EHS!F13+LAS!F13+PAA!F13+VCAA!F13)</f>
        <v>0</v>
      </c>
      <c r="G13" s="15">
        <f>F13/F22</f>
        <v>0</v>
      </c>
      <c r="H13" s="4">
        <f t="shared" ref="H13:H21" si="0">B13+D13+F13</f>
        <v>8</v>
      </c>
      <c r="I13" s="16">
        <f>H13/H22</f>
        <v>1.794124243103835E-3</v>
      </c>
      <c r="L13" s="9" t="s">
        <v>39</v>
      </c>
      <c r="M13" s="5">
        <v>8</v>
      </c>
      <c r="N13" s="54">
        <f>M13/M22</f>
        <v>2.6836632002683663E-3</v>
      </c>
      <c r="O13" s="5">
        <v>5</v>
      </c>
      <c r="P13" s="54">
        <f>O13/O22</f>
        <v>2.6191723415400735E-3</v>
      </c>
      <c r="Q13" s="5">
        <v>0</v>
      </c>
      <c r="R13" s="54">
        <f>Q13/Q22</f>
        <v>0</v>
      </c>
      <c r="S13" s="4">
        <f t="shared" ref="S13:S21" si="1">M13+O13+Q13</f>
        <v>13</v>
      </c>
      <c r="T13" s="55">
        <f>S13/S22</f>
        <v>2.641739483844747E-3</v>
      </c>
    </row>
    <row r="14" spans="1:20" x14ac:dyDescent="0.2">
      <c r="A14" s="10" t="s">
        <v>9</v>
      </c>
      <c r="B14" s="4">
        <f>(CBM!B14+EHS!B14+LAS!B14+PAA!B14+VCAA!B14)</f>
        <v>90</v>
      </c>
      <c r="C14" s="17">
        <f>B14/B22</f>
        <v>3.372049456725365E-2</v>
      </c>
      <c r="D14" s="4">
        <f>(CBM!D14+EHS!D14+LAS!D14+PAA!D14+VCAA!D14)</f>
        <v>80</v>
      </c>
      <c r="E14" s="17">
        <f>D14/D22</f>
        <v>4.5121263395375068E-2</v>
      </c>
      <c r="F14" s="4">
        <f>(CBM!F14+EHS!F14+LAS!F14+PAA!F14+VCAA!F14)</f>
        <v>1</v>
      </c>
      <c r="G14" s="17">
        <f>F14/F22</f>
        <v>5.8823529411764705E-2</v>
      </c>
      <c r="H14" s="6">
        <f t="shared" si="0"/>
        <v>171</v>
      </c>
      <c r="I14" s="18">
        <f>H14/H22</f>
        <v>3.8349405696344471E-2</v>
      </c>
      <c r="L14" s="10" t="s">
        <v>9</v>
      </c>
      <c r="M14" s="1">
        <v>83</v>
      </c>
      <c r="N14" s="56">
        <f>M14/M22</f>
        <v>2.78430057027843E-2</v>
      </c>
      <c r="O14" s="1">
        <v>75</v>
      </c>
      <c r="P14" s="56">
        <f>O14/O22</f>
        <v>3.9287585123101099E-2</v>
      </c>
      <c r="Q14" s="1">
        <v>0</v>
      </c>
      <c r="R14" s="56">
        <f>Q14/Q22</f>
        <v>0</v>
      </c>
      <c r="S14" s="6">
        <f t="shared" si="1"/>
        <v>158</v>
      </c>
      <c r="T14" s="57">
        <f>S14/S22</f>
        <v>3.2107295265190003E-2</v>
      </c>
    </row>
    <row r="15" spans="1:20" x14ac:dyDescent="0.2">
      <c r="A15" s="10" t="s">
        <v>40</v>
      </c>
      <c r="B15" s="4">
        <f>(CBM!B15+EHS!B15+LAS!B15+PAA!B15+VCAA!B15)</f>
        <v>353</v>
      </c>
      <c r="C15" s="17">
        <f>B15/B22</f>
        <v>0.13225927313600599</v>
      </c>
      <c r="D15" s="4">
        <f>(CBM!D15+EHS!D15+LAS!D15+PAA!D15+VCAA!D15)</f>
        <v>162</v>
      </c>
      <c r="E15" s="17">
        <f>D15/D22</f>
        <v>9.1370558375634514E-2</v>
      </c>
      <c r="F15" s="4">
        <f>(CBM!F15+EHS!F15+LAS!F15+PAA!F15+VCAA!F15)</f>
        <v>3</v>
      </c>
      <c r="G15" s="17">
        <f>F15/F22</f>
        <v>0.17647058823529413</v>
      </c>
      <c r="H15" s="6">
        <f t="shared" si="0"/>
        <v>518</v>
      </c>
      <c r="I15" s="18">
        <f>H15/H22</f>
        <v>0.11616954474097331</v>
      </c>
      <c r="L15" s="10" t="s">
        <v>40</v>
      </c>
      <c r="M15" s="1">
        <v>338</v>
      </c>
      <c r="N15" s="56">
        <f>M15/M22</f>
        <v>0.11338477021133847</v>
      </c>
      <c r="O15" s="1">
        <v>169</v>
      </c>
      <c r="P15" s="56">
        <f>O15/O22</f>
        <v>8.8528025144054473E-2</v>
      </c>
      <c r="Q15" s="1">
        <v>5</v>
      </c>
      <c r="R15" s="56">
        <f>Q15/Q22</f>
        <v>0.16129032258064516</v>
      </c>
      <c r="S15" s="6">
        <f t="shared" si="1"/>
        <v>512</v>
      </c>
      <c r="T15" s="57">
        <f>S15/S22</f>
        <v>0.10404389351757773</v>
      </c>
    </row>
    <row r="16" spans="1:20" x14ac:dyDescent="0.2">
      <c r="A16" s="10" t="s">
        <v>41</v>
      </c>
      <c r="B16" s="4">
        <f>(CBM!B16+EHS!B16+LAS!B16+PAA!B16+VCAA!B16)</f>
        <v>240</v>
      </c>
      <c r="C16" s="17">
        <f>B16/B22</f>
        <v>8.9921318846009735E-2</v>
      </c>
      <c r="D16" s="4">
        <f>(CBM!D16+EHS!D16+LAS!D16+PAA!D16+VCAA!D16)</f>
        <v>80</v>
      </c>
      <c r="E16" s="17">
        <f>D16/D22</f>
        <v>4.5121263395375068E-2</v>
      </c>
      <c r="F16" s="4">
        <f>(CBM!F16+EHS!F16+LAS!F16+PAA!F16+VCAA!F16)</f>
        <v>0</v>
      </c>
      <c r="G16" s="17">
        <f>F16/F22</f>
        <v>0</v>
      </c>
      <c r="H16" s="6">
        <f t="shared" si="0"/>
        <v>320</v>
      </c>
      <c r="I16" s="18">
        <f>H16/H22</f>
        <v>7.1764969724153402E-2</v>
      </c>
      <c r="L16" s="10" t="s">
        <v>41</v>
      </c>
      <c r="M16" s="1">
        <v>131</v>
      </c>
      <c r="N16" s="56">
        <f>M16/M22</f>
        <v>4.3944984904394496E-2</v>
      </c>
      <c r="O16" s="1">
        <v>50</v>
      </c>
      <c r="P16" s="56">
        <f>O16/O22</f>
        <v>2.6191723415400735E-2</v>
      </c>
      <c r="Q16" s="1">
        <v>0</v>
      </c>
      <c r="R16" s="56">
        <f>Q16/Q22</f>
        <v>0</v>
      </c>
      <c r="S16" s="6">
        <f t="shared" si="1"/>
        <v>181</v>
      </c>
      <c r="T16" s="57">
        <f>S16/S22</f>
        <v>3.6781142044299941E-2</v>
      </c>
    </row>
    <row r="17" spans="1:20" x14ac:dyDescent="0.2">
      <c r="A17" s="10" t="s">
        <v>42</v>
      </c>
      <c r="B17" s="4">
        <f>(CBM!B17+EHS!B17+LAS!B17+PAA!B17+VCAA!B17)</f>
        <v>1</v>
      </c>
      <c r="C17" s="17">
        <f>B17/B22</f>
        <v>3.7467216185837392E-4</v>
      </c>
      <c r="D17" s="4">
        <f>(CBM!D17+EHS!D17+LAS!D17+PAA!D17+VCAA!D17)</f>
        <v>2</v>
      </c>
      <c r="E17" s="17">
        <f>D17/D22</f>
        <v>1.1280315848843769E-3</v>
      </c>
      <c r="F17" s="4">
        <f>(CBM!F17+EHS!F17+LAS!F17+PAA!F17+VCAA!F17)</f>
        <v>0</v>
      </c>
      <c r="G17" s="17">
        <f>F17/F22</f>
        <v>0</v>
      </c>
      <c r="H17" s="6">
        <f t="shared" si="0"/>
        <v>3</v>
      </c>
      <c r="I17" s="18">
        <f>H17/H22</f>
        <v>6.7279659116393814E-4</v>
      </c>
      <c r="L17" s="10" t="s">
        <v>42</v>
      </c>
      <c r="M17" s="1">
        <v>6</v>
      </c>
      <c r="N17" s="56">
        <f>M17/M22</f>
        <v>2.0127474002012745E-3</v>
      </c>
      <c r="O17" s="1">
        <v>2</v>
      </c>
      <c r="P17" s="56">
        <f>O17/O22</f>
        <v>1.0476689366160294E-3</v>
      </c>
      <c r="Q17" s="1">
        <v>0</v>
      </c>
      <c r="R17" s="56">
        <f>Q17/Q22</f>
        <v>0</v>
      </c>
      <c r="S17" s="6">
        <f t="shared" si="1"/>
        <v>8</v>
      </c>
      <c r="T17" s="57">
        <f>S17/S22</f>
        <v>1.625685836212152E-3</v>
      </c>
    </row>
    <row r="18" spans="1:20" x14ac:dyDescent="0.2">
      <c r="A18" s="10" t="s">
        <v>10</v>
      </c>
      <c r="B18" s="4">
        <f>(CBM!B18+EHS!B18+LAS!B18+PAA!B18+VCAA!B18)</f>
        <v>1762</v>
      </c>
      <c r="C18" s="17">
        <f>B18/B22</f>
        <v>0.66017234919445489</v>
      </c>
      <c r="D18" s="4">
        <f>(CBM!D18+EHS!D18+LAS!D18+PAA!D18+VCAA!D18)</f>
        <v>1011</v>
      </c>
      <c r="E18" s="17">
        <f>D18/D22</f>
        <v>0.57021996615905246</v>
      </c>
      <c r="F18" s="4">
        <f>(CBM!F18+EHS!F18+LAS!F18+PAA!F18+VCAA!F18)</f>
        <v>13</v>
      </c>
      <c r="G18" s="17">
        <f>F18/F22</f>
        <v>0.76470588235294112</v>
      </c>
      <c r="H18" s="6">
        <f t="shared" si="0"/>
        <v>2786</v>
      </c>
      <c r="I18" s="18">
        <f>H18/H22</f>
        <v>0.6248037676609105</v>
      </c>
      <c r="L18" s="10" t="s">
        <v>10</v>
      </c>
      <c r="M18" s="6">
        <v>2178</v>
      </c>
      <c r="N18" s="56">
        <f>M18/M22</f>
        <v>0.73062730627306272</v>
      </c>
      <c r="O18" s="6">
        <v>1334</v>
      </c>
      <c r="P18" s="56">
        <f>O18/O22</f>
        <v>0.6987951807228916</v>
      </c>
      <c r="Q18" s="1">
        <v>23</v>
      </c>
      <c r="R18" s="56">
        <f>Q18/Q22</f>
        <v>0.74193548387096775</v>
      </c>
      <c r="S18" s="6">
        <f t="shared" si="1"/>
        <v>3535</v>
      </c>
      <c r="T18" s="57">
        <f>S18/S22</f>
        <v>0.71834992887624471</v>
      </c>
    </row>
    <row r="19" spans="1:20" x14ac:dyDescent="0.2">
      <c r="A19" s="10" t="s">
        <v>43</v>
      </c>
      <c r="B19" s="4">
        <f>(CBM!B19+EHS!B19+LAS!B19+PAA!B19+VCAA!B19)</f>
        <v>83</v>
      </c>
      <c r="C19" s="17">
        <f>B19/B22</f>
        <v>3.1097789434245036E-2</v>
      </c>
      <c r="D19" s="4">
        <f>(CBM!D19+EHS!D19+LAS!D19+PAA!D19+VCAA!D19)</f>
        <v>37</v>
      </c>
      <c r="E19" s="17">
        <f>D19/D22</f>
        <v>2.0868584320360969E-2</v>
      </c>
      <c r="F19" s="4">
        <f>(CBM!F19+EHS!F19+LAS!F19+PAA!F19+VCAA!F19)</f>
        <v>0</v>
      </c>
      <c r="G19" s="17">
        <f>F19/F22</f>
        <v>0</v>
      </c>
      <c r="H19" s="6">
        <f t="shared" si="0"/>
        <v>120</v>
      </c>
      <c r="I19" s="18">
        <f>H19/H22</f>
        <v>2.6911863646557524E-2</v>
      </c>
      <c r="L19" s="10" t="s">
        <v>43</v>
      </c>
      <c r="M19" s="6">
        <v>61</v>
      </c>
      <c r="N19" s="56">
        <f>M19/M22</f>
        <v>2.0462931902046292E-2</v>
      </c>
      <c r="O19" s="6">
        <v>20</v>
      </c>
      <c r="P19" s="56">
        <f>O19/O22</f>
        <v>1.0476689366160294E-2</v>
      </c>
      <c r="Q19" s="1">
        <v>0</v>
      </c>
      <c r="R19" s="56">
        <f>Q19/Q22</f>
        <v>0</v>
      </c>
      <c r="S19" s="6">
        <f t="shared" si="1"/>
        <v>81</v>
      </c>
      <c r="T19" s="57">
        <f>S19/S22</f>
        <v>1.6460069091648041E-2</v>
      </c>
    </row>
    <row r="20" spans="1:20" x14ac:dyDescent="0.2">
      <c r="A20" s="10" t="s">
        <v>44</v>
      </c>
      <c r="B20" s="4">
        <f>(CBM!B20+EHS!B20+LAS!B20+PAA!B20+VCAA!B20)</f>
        <v>100</v>
      </c>
      <c r="C20" s="17">
        <f>B20/B22</f>
        <v>3.7467216185837392E-2</v>
      </c>
      <c r="D20" s="4">
        <f>(CBM!D20+EHS!D20+LAS!D20+PAA!D20+VCAA!D20)</f>
        <v>366</v>
      </c>
      <c r="E20" s="17">
        <f>D20/D22</f>
        <v>0.20642978003384094</v>
      </c>
      <c r="F20" s="4">
        <f>(CBM!F20+EHS!F20+LAS!F20+PAA!F20+VCAA!F20)</f>
        <v>0</v>
      </c>
      <c r="G20" s="17">
        <f>F20/F22</f>
        <v>0</v>
      </c>
      <c r="H20" s="6">
        <f t="shared" si="0"/>
        <v>466</v>
      </c>
      <c r="I20" s="18">
        <f>H20/H22</f>
        <v>0.10450773716079839</v>
      </c>
      <c r="L20" s="10" t="s">
        <v>44</v>
      </c>
      <c r="M20" s="1">
        <v>43</v>
      </c>
      <c r="N20" s="56">
        <f>M20/M22</f>
        <v>1.4424689701442469E-2</v>
      </c>
      <c r="O20" s="1">
        <v>192</v>
      </c>
      <c r="P20" s="56">
        <f>O20/O22</f>
        <v>0.10057621791513882</v>
      </c>
      <c r="Q20" s="1">
        <v>3</v>
      </c>
      <c r="R20" s="56">
        <f>Q20/Q22</f>
        <v>9.6774193548387094E-2</v>
      </c>
      <c r="S20" s="6">
        <f t="shared" si="1"/>
        <v>238</v>
      </c>
      <c r="T20" s="57">
        <f>S20/S22</f>
        <v>4.8364153627311522E-2</v>
      </c>
    </row>
    <row r="21" spans="1:20" x14ac:dyDescent="0.2">
      <c r="A21" s="23" t="s">
        <v>45</v>
      </c>
      <c r="B21" s="4">
        <f>(CBM!B21+EHS!B21+LAS!B21+PAA!B21+VCAA!B21)</f>
        <v>33</v>
      </c>
      <c r="C21" s="17">
        <f>B21/B22</f>
        <v>1.2364181341326339E-2</v>
      </c>
      <c r="D21" s="4">
        <f>(CBM!D21+EHS!D21+LAS!D21+PAA!D21+VCAA!D21)</f>
        <v>34</v>
      </c>
      <c r="E21" s="17">
        <f>D21/D22</f>
        <v>1.9176536943034405E-2</v>
      </c>
      <c r="F21" s="4">
        <f>(CBM!F21+EHS!F21+LAS!F21+PAA!F21+VCAA!F21)</f>
        <v>0</v>
      </c>
      <c r="G21" s="17">
        <f>F21/F22</f>
        <v>0</v>
      </c>
      <c r="H21" s="7">
        <f t="shared" si="0"/>
        <v>67</v>
      </c>
      <c r="I21" s="20">
        <f>H21/H22</f>
        <v>1.5025790535994617E-2</v>
      </c>
      <c r="L21" s="23" t="s">
        <v>45</v>
      </c>
      <c r="M21" s="8">
        <v>133</v>
      </c>
      <c r="N21" s="56">
        <f>M21/M22</f>
        <v>4.4615900704461593E-2</v>
      </c>
      <c r="O21" s="8">
        <v>62</v>
      </c>
      <c r="P21" s="56">
        <f>O21/O22</f>
        <v>3.2477737035096911E-2</v>
      </c>
      <c r="Q21" s="8">
        <v>0</v>
      </c>
      <c r="R21" s="56">
        <f>Q21/Q22</f>
        <v>0</v>
      </c>
      <c r="S21" s="7">
        <f t="shared" si="1"/>
        <v>195</v>
      </c>
      <c r="T21" s="59">
        <f>S21/S22</f>
        <v>3.9626092257671205E-2</v>
      </c>
    </row>
    <row r="22" spans="1:20" x14ac:dyDescent="0.2">
      <c r="A22" s="11" t="s">
        <v>7</v>
      </c>
      <c r="B22" s="7">
        <f>SUM(B13:B21)</f>
        <v>2669</v>
      </c>
      <c r="C22" s="19">
        <f>SUM(C13:C21)</f>
        <v>1</v>
      </c>
      <c r="D22" s="7">
        <f>SUM(D13:D21)</f>
        <v>1773</v>
      </c>
      <c r="E22" s="19">
        <f>SUM(E13:E21)</f>
        <v>1</v>
      </c>
      <c r="F22" s="8">
        <f>SUM(F13:F21)</f>
        <v>17</v>
      </c>
      <c r="G22" s="19">
        <f>SUM(G13:G20)</f>
        <v>1</v>
      </c>
      <c r="H22" s="7">
        <f>SUM(H13:H21)</f>
        <v>4459</v>
      </c>
      <c r="I22" s="20">
        <f>SUM(I13:I21)</f>
        <v>1</v>
      </c>
      <c r="L22" s="11" t="s">
        <v>7</v>
      </c>
      <c r="M22" s="7">
        <f>SUM(M13:M21)</f>
        <v>2981</v>
      </c>
      <c r="N22" s="58">
        <f>SUM(N13:N20)</f>
        <v>0.95538409929553847</v>
      </c>
      <c r="O22" s="7">
        <f>SUM(O13:O21)</f>
        <v>1909</v>
      </c>
      <c r="P22" s="58">
        <f>SUM(P13:P21)</f>
        <v>1</v>
      </c>
      <c r="Q22" s="8">
        <f>SUM(Q13:Q21)</f>
        <v>31</v>
      </c>
      <c r="R22" s="58">
        <f>SUM(R13:R20)</f>
        <v>1</v>
      </c>
      <c r="S22" s="7">
        <f>SUM(S13:S21)</f>
        <v>4921</v>
      </c>
      <c r="T22" s="59">
        <f>SUM(T13:T21)</f>
        <v>1</v>
      </c>
    </row>
    <row r="23" spans="1:20" x14ac:dyDescent="0.2">
      <c r="A23" s="30" t="s">
        <v>11</v>
      </c>
      <c r="B23" s="37"/>
      <c r="C23" s="37"/>
      <c r="D23" s="37"/>
      <c r="E23" s="37"/>
      <c r="F23" s="37"/>
      <c r="G23" s="37"/>
      <c r="H23" s="37"/>
      <c r="I23" s="38"/>
      <c r="L23" s="30" t="s">
        <v>11</v>
      </c>
      <c r="M23" s="37"/>
      <c r="N23" s="37"/>
      <c r="O23" s="37"/>
      <c r="P23" s="37"/>
      <c r="Q23" s="37"/>
      <c r="R23" s="37"/>
      <c r="S23" s="37"/>
      <c r="T23" s="38"/>
    </row>
    <row r="24" spans="1:20" x14ac:dyDescent="0.2">
      <c r="A24" s="41" t="s">
        <v>12</v>
      </c>
      <c r="B24" s="4">
        <f>(CBM!B24+EHS!B24+LAS!B24+PAA!B24+VCAA!B24)</f>
        <v>12</v>
      </c>
      <c r="C24" s="15">
        <f t="shared" ref="C24:C33" si="2">B24/$B$34</f>
        <v>4.4960659423004872E-3</v>
      </c>
      <c r="D24" s="4">
        <f>(CBM!D24+EHS!D24+LAS!D24+PAA!D24+VCAA!D24)</f>
        <v>0</v>
      </c>
      <c r="E24" s="15">
        <f>D24/D34</f>
        <v>0</v>
      </c>
      <c r="F24" s="4">
        <f>(CBM!F24+EHS!F24+LAS!F24+PAA!F24+VCAA!F24)</f>
        <v>0</v>
      </c>
      <c r="G24" s="15">
        <f>F24/F34</f>
        <v>0</v>
      </c>
      <c r="H24" s="4">
        <f t="shared" ref="H24:H34" si="3">B24+D24+F24</f>
        <v>12</v>
      </c>
      <c r="I24" s="16">
        <f>H24/H34</f>
        <v>2.6911863646557526E-3</v>
      </c>
      <c r="L24" s="41" t="s">
        <v>12</v>
      </c>
      <c r="M24" s="5">
        <v>2</v>
      </c>
      <c r="N24" s="54">
        <f t="shared" ref="N24:N34" si="4">M24/$M$34</f>
        <v>6.7091580006709158E-4</v>
      </c>
      <c r="O24" s="5">
        <v>0</v>
      </c>
      <c r="P24" s="54">
        <f>O24/O34</f>
        <v>0</v>
      </c>
      <c r="Q24" s="5">
        <v>0</v>
      </c>
      <c r="R24" s="54">
        <f>Q24/Q34</f>
        <v>0</v>
      </c>
      <c r="S24" s="4">
        <f t="shared" ref="S24:S34" si="5">M24+O24+Q24</f>
        <v>2</v>
      </c>
      <c r="T24" s="55">
        <f>S24/S34</f>
        <v>4.06421459053038E-4</v>
      </c>
    </row>
    <row r="25" spans="1:20" x14ac:dyDescent="0.2">
      <c r="A25" s="10" t="s">
        <v>13</v>
      </c>
      <c r="B25" s="4">
        <f>(CBM!B25+EHS!B25+LAS!B25+PAA!B25+VCAA!B25)</f>
        <v>403</v>
      </c>
      <c r="C25" s="15">
        <f t="shared" si="2"/>
        <v>0.15099288122892468</v>
      </c>
      <c r="D25" s="4">
        <f>(CBM!D25+EHS!D25+LAS!D25+PAA!D25+VCAA!D25)</f>
        <v>0</v>
      </c>
      <c r="E25" s="17">
        <f>D25/D34</f>
        <v>0</v>
      </c>
      <c r="F25" s="4">
        <f>(CBM!F25+EHS!F25+LAS!F25+PAA!F25+VCAA!F25)</f>
        <v>0</v>
      </c>
      <c r="G25" s="17">
        <f>F25/F34</f>
        <v>0</v>
      </c>
      <c r="H25" s="6">
        <f t="shared" si="3"/>
        <v>403</v>
      </c>
      <c r="I25" s="18">
        <f>H25/H34</f>
        <v>9.0379008746355682E-2</v>
      </c>
      <c r="L25" s="10" t="s">
        <v>13</v>
      </c>
      <c r="M25" s="1">
        <v>370</v>
      </c>
      <c r="N25" s="54">
        <f t="shared" si="4"/>
        <v>0.12411942301241194</v>
      </c>
      <c r="O25" s="1">
        <v>0</v>
      </c>
      <c r="P25" s="56">
        <f>O25/O34</f>
        <v>0</v>
      </c>
      <c r="Q25" s="1">
        <v>0</v>
      </c>
      <c r="R25" s="56">
        <f>Q25/Q34</f>
        <v>0</v>
      </c>
      <c r="S25" s="6">
        <f t="shared" si="5"/>
        <v>370</v>
      </c>
      <c r="T25" s="57">
        <f>S25/S34</f>
        <v>7.5187969924812026E-2</v>
      </c>
    </row>
    <row r="26" spans="1:20" x14ac:dyDescent="0.2">
      <c r="A26" s="10" t="s">
        <v>14</v>
      </c>
      <c r="B26" s="4">
        <f>(CBM!B26+EHS!B26+LAS!B26+PAA!B26+VCAA!B26)</f>
        <v>657</v>
      </c>
      <c r="C26" s="15">
        <f t="shared" si="2"/>
        <v>0.24615961034095166</v>
      </c>
      <c r="D26" s="4">
        <f>(CBM!D26+EHS!D26+LAS!D26+PAA!D26+VCAA!D26)</f>
        <v>23</v>
      </c>
      <c r="E26" s="17">
        <f>D26/D34</f>
        <v>1.2972363226170333E-2</v>
      </c>
      <c r="F26" s="4">
        <f>(CBM!F26+EHS!F26+LAS!F26+PAA!F26+VCAA!F26)</f>
        <v>0</v>
      </c>
      <c r="G26" s="17">
        <f>F26/F34</f>
        <v>0</v>
      </c>
      <c r="H26" s="4">
        <f t="shared" si="3"/>
        <v>680</v>
      </c>
      <c r="I26" s="18">
        <f>H26/H34</f>
        <v>0.15250056066382597</v>
      </c>
      <c r="L26" s="10" t="s">
        <v>14</v>
      </c>
      <c r="M26" s="1">
        <v>646</v>
      </c>
      <c r="N26" s="54">
        <f t="shared" si="4"/>
        <v>0.21670580342167059</v>
      </c>
      <c r="O26" s="1">
        <v>23</v>
      </c>
      <c r="P26" s="56">
        <f>O26/O34</f>
        <v>1.2048192771084338E-2</v>
      </c>
      <c r="Q26" s="1">
        <v>0</v>
      </c>
      <c r="R26" s="56">
        <f>Q26/Q34</f>
        <v>0</v>
      </c>
      <c r="S26" s="4">
        <f t="shared" si="5"/>
        <v>669</v>
      </c>
      <c r="T26" s="57">
        <f>S26/S34</f>
        <v>0.13594797805324121</v>
      </c>
    </row>
    <row r="27" spans="1:20" x14ac:dyDescent="0.2">
      <c r="A27" s="10" t="s">
        <v>15</v>
      </c>
      <c r="B27" s="4">
        <f>(CBM!B27+EHS!B27+LAS!B27+PAA!B27+VCAA!B27)</f>
        <v>542</v>
      </c>
      <c r="C27" s="15">
        <f t="shared" si="2"/>
        <v>0.20307231172723866</v>
      </c>
      <c r="D27" s="4">
        <f>(CBM!D27+EHS!D27+LAS!D27+PAA!D27+VCAA!D27)</f>
        <v>421</v>
      </c>
      <c r="E27" s="17">
        <f>D27/D34</f>
        <v>0.23745064861816131</v>
      </c>
      <c r="F27" s="4">
        <f>(CBM!F27+EHS!F27+LAS!F27+PAA!F27+VCAA!F27)</f>
        <v>0</v>
      </c>
      <c r="G27" s="17">
        <f>F27/F34</f>
        <v>0</v>
      </c>
      <c r="H27" s="4">
        <f t="shared" si="3"/>
        <v>963</v>
      </c>
      <c r="I27" s="18">
        <f>H27/H34</f>
        <v>0.21596770576362412</v>
      </c>
      <c r="L27" s="10" t="s">
        <v>15</v>
      </c>
      <c r="M27" s="1">
        <v>642</v>
      </c>
      <c r="N27" s="54">
        <f t="shared" si="4"/>
        <v>0.21536397182153641</v>
      </c>
      <c r="O27" s="1">
        <v>412</v>
      </c>
      <c r="P27" s="56">
        <f>O27/O34</f>
        <v>0.21581980094290204</v>
      </c>
      <c r="Q27" s="1">
        <v>0</v>
      </c>
      <c r="R27" s="56">
        <f>Q27/Q34</f>
        <v>0</v>
      </c>
      <c r="S27" s="4">
        <f t="shared" si="5"/>
        <v>1054</v>
      </c>
      <c r="T27" s="57">
        <f>S27/S34</f>
        <v>0.21418410892095102</v>
      </c>
    </row>
    <row r="28" spans="1:20" x14ac:dyDescent="0.2">
      <c r="A28" s="10" t="s">
        <v>16</v>
      </c>
      <c r="B28" s="4">
        <f>(CBM!B28+EHS!B28+LAS!B28+PAA!B28+VCAA!B28)</f>
        <v>391</v>
      </c>
      <c r="C28" s="15">
        <f t="shared" si="2"/>
        <v>0.1464968152866242</v>
      </c>
      <c r="D28" s="4">
        <f>(CBM!D28+EHS!D28+LAS!D28+PAA!D28+VCAA!D28)</f>
        <v>466</v>
      </c>
      <c r="E28" s="17">
        <f>D28/D34</f>
        <v>0.26283135927805978</v>
      </c>
      <c r="F28" s="4">
        <f>(CBM!F28+EHS!F28+LAS!F28+PAA!F28+VCAA!F28)</f>
        <v>2</v>
      </c>
      <c r="G28" s="17">
        <f>F28/F34</f>
        <v>0.11764705882352941</v>
      </c>
      <c r="H28" s="4">
        <f t="shared" si="3"/>
        <v>859</v>
      </c>
      <c r="I28" s="18">
        <f>H28/H34</f>
        <v>0.19264409060327428</v>
      </c>
      <c r="L28" s="10" t="s">
        <v>16</v>
      </c>
      <c r="M28" s="1">
        <v>481</v>
      </c>
      <c r="N28" s="54">
        <f t="shared" si="4"/>
        <v>0.16135524991613553</v>
      </c>
      <c r="O28" s="1">
        <v>481</v>
      </c>
      <c r="P28" s="56">
        <f>O28/O34</f>
        <v>0.25196437925615506</v>
      </c>
      <c r="Q28" s="1">
        <v>3</v>
      </c>
      <c r="R28" s="56">
        <f>Q28/Q34</f>
        <v>9.6774193548387094E-2</v>
      </c>
      <c r="S28" s="4">
        <f t="shared" si="5"/>
        <v>965</v>
      </c>
      <c r="T28" s="57">
        <f>S28/S34</f>
        <v>0.19609835399309083</v>
      </c>
    </row>
    <row r="29" spans="1:20" x14ac:dyDescent="0.2">
      <c r="A29" s="10" t="s">
        <v>17</v>
      </c>
      <c r="B29" s="4">
        <f>(CBM!B29+EHS!B29+LAS!B29+PAA!B29+VCAA!B29)</f>
        <v>273</v>
      </c>
      <c r="C29" s="15">
        <f t="shared" si="2"/>
        <v>0.10228550018733608</v>
      </c>
      <c r="D29" s="4">
        <f>(CBM!D29+EHS!D29+LAS!D29+PAA!D29+VCAA!D29)</f>
        <v>308</v>
      </c>
      <c r="E29" s="17">
        <f>D29/D34</f>
        <v>0.17371686407219403</v>
      </c>
      <c r="F29" s="4">
        <f>(CBM!F29+EHS!F29+LAS!F29+PAA!F29+VCAA!F29)</f>
        <v>3</v>
      </c>
      <c r="G29" s="17">
        <f>F29/F34</f>
        <v>0.17647058823529413</v>
      </c>
      <c r="H29" s="4">
        <f t="shared" si="3"/>
        <v>584</v>
      </c>
      <c r="I29" s="18">
        <f>H29/H34</f>
        <v>0.13097106974657996</v>
      </c>
      <c r="L29" s="10" t="s">
        <v>17</v>
      </c>
      <c r="M29" s="1">
        <v>300</v>
      </c>
      <c r="N29" s="54">
        <f t="shared" si="4"/>
        <v>0.10063737001006373</v>
      </c>
      <c r="O29" s="1">
        <v>345</v>
      </c>
      <c r="P29" s="56">
        <f>O29/O34</f>
        <v>0.18072289156626506</v>
      </c>
      <c r="Q29" s="1">
        <v>7</v>
      </c>
      <c r="R29" s="56">
        <f>Q29/Q34</f>
        <v>0.22580645161290322</v>
      </c>
      <c r="S29" s="4">
        <f t="shared" si="5"/>
        <v>652</v>
      </c>
      <c r="T29" s="57">
        <f>S29/S34</f>
        <v>0.1324933956512904</v>
      </c>
    </row>
    <row r="30" spans="1:20" x14ac:dyDescent="0.2">
      <c r="A30" s="10" t="s">
        <v>18</v>
      </c>
      <c r="B30" s="4">
        <f>(CBM!B30+EHS!B30+LAS!B30+PAA!B30+VCAA!B30)</f>
        <v>168</v>
      </c>
      <c r="C30" s="15">
        <f t="shared" si="2"/>
        <v>6.294492319220682E-2</v>
      </c>
      <c r="D30" s="4">
        <f>(CBM!D30+EHS!D30+LAS!D30+PAA!D30+VCAA!D30)</f>
        <v>217</v>
      </c>
      <c r="E30" s="17">
        <f>D30/D34</f>
        <v>0.12239142695995488</v>
      </c>
      <c r="F30" s="4">
        <f>(CBM!F30+EHS!F30+LAS!F30+PAA!F30+VCAA!F30)</f>
        <v>1</v>
      </c>
      <c r="G30" s="17">
        <f>F30/F34</f>
        <v>5.8823529411764705E-2</v>
      </c>
      <c r="H30" s="4">
        <f t="shared" si="3"/>
        <v>386</v>
      </c>
      <c r="I30" s="18">
        <f>H30/H34</f>
        <v>8.6566494729760038E-2</v>
      </c>
      <c r="L30" s="10" t="s">
        <v>18</v>
      </c>
      <c r="M30" s="1">
        <v>185</v>
      </c>
      <c r="N30" s="54">
        <f t="shared" si="4"/>
        <v>6.205971150620597E-2</v>
      </c>
      <c r="O30" s="1">
        <v>220</v>
      </c>
      <c r="P30" s="56">
        <f>O30/O34</f>
        <v>0.11524358302776323</v>
      </c>
      <c r="Q30" s="1">
        <v>5</v>
      </c>
      <c r="R30" s="56">
        <f>Q30/Q34</f>
        <v>0.16129032258064516</v>
      </c>
      <c r="S30" s="4">
        <f t="shared" si="5"/>
        <v>410</v>
      </c>
      <c r="T30" s="57">
        <f>S30/S34</f>
        <v>8.3316399105872796E-2</v>
      </c>
    </row>
    <row r="31" spans="1:20" x14ac:dyDescent="0.2">
      <c r="A31" s="10" t="s">
        <v>19</v>
      </c>
      <c r="B31" s="4">
        <f>(CBM!B31+EHS!B31+LAS!B31+PAA!B31+VCAA!B31)</f>
        <v>155</v>
      </c>
      <c r="C31" s="15">
        <f t="shared" si="2"/>
        <v>5.8074185088047958E-2</v>
      </c>
      <c r="D31" s="4">
        <f>(CBM!D31+EHS!D31+LAS!D31+PAA!D31+VCAA!D31)</f>
        <v>210</v>
      </c>
      <c r="E31" s="17">
        <f>D31/D34</f>
        <v>0.11844331641285956</v>
      </c>
      <c r="F31" s="4">
        <f>(CBM!F31+EHS!F31+LAS!F31+PAA!F31+VCAA!F31)</f>
        <v>4</v>
      </c>
      <c r="G31" s="17">
        <f>F31/F34</f>
        <v>0.23529411764705882</v>
      </c>
      <c r="H31" s="4">
        <f t="shared" si="3"/>
        <v>369</v>
      </c>
      <c r="I31" s="18">
        <f>H31/H34</f>
        <v>8.2753980713164393E-2</v>
      </c>
      <c r="L31" s="10" t="s">
        <v>19</v>
      </c>
      <c r="M31" s="1">
        <v>247</v>
      </c>
      <c r="N31" s="54">
        <f t="shared" si="4"/>
        <v>8.2858101308285817E-2</v>
      </c>
      <c r="O31" s="1">
        <v>274</v>
      </c>
      <c r="P31" s="56">
        <f>O31/O34</f>
        <v>0.14353064431639601</v>
      </c>
      <c r="Q31" s="1">
        <v>11</v>
      </c>
      <c r="R31" s="56">
        <f>Q31/Q34</f>
        <v>0.35483870967741937</v>
      </c>
      <c r="S31" s="4">
        <f t="shared" si="5"/>
        <v>532</v>
      </c>
      <c r="T31" s="57">
        <f>S31/S34</f>
        <v>0.10810810810810811</v>
      </c>
    </row>
    <row r="32" spans="1:20" x14ac:dyDescent="0.2">
      <c r="A32" s="10" t="s">
        <v>20</v>
      </c>
      <c r="B32" s="4">
        <f>(CBM!B32+EHS!B32+LAS!B32+PAA!B32+VCAA!B32)</f>
        <v>63</v>
      </c>
      <c r="C32" s="15">
        <f t="shared" si="2"/>
        <v>2.3604346197077557E-2</v>
      </c>
      <c r="D32" s="4">
        <f>(CBM!D32+EHS!D32+LAS!D32+PAA!D32+VCAA!D32)</f>
        <v>111</v>
      </c>
      <c r="E32" s="17">
        <f>D32/D34</f>
        <v>6.2605752961082908E-2</v>
      </c>
      <c r="F32" s="4">
        <f>(CBM!F32+EHS!F32+LAS!F32+PAA!F32+VCAA!F32)</f>
        <v>6</v>
      </c>
      <c r="G32" s="17">
        <f>F32/F34</f>
        <v>0.35294117647058826</v>
      </c>
      <c r="H32" s="4">
        <f t="shared" si="3"/>
        <v>180</v>
      </c>
      <c r="I32" s="18">
        <f>H32/H34</f>
        <v>4.0367795469836286E-2</v>
      </c>
      <c r="L32" s="10" t="s">
        <v>20</v>
      </c>
      <c r="M32" s="1">
        <v>104</v>
      </c>
      <c r="N32" s="54">
        <f t="shared" si="4"/>
        <v>3.488762160348876E-2</v>
      </c>
      <c r="O32" s="1">
        <v>145</v>
      </c>
      <c r="P32" s="56">
        <f>O32/O34</f>
        <v>7.595599790466212E-2</v>
      </c>
      <c r="Q32" s="1">
        <v>5</v>
      </c>
      <c r="R32" s="56">
        <f>Q32/Q34</f>
        <v>0.16129032258064516</v>
      </c>
      <c r="S32" s="4">
        <f t="shared" si="5"/>
        <v>254</v>
      </c>
      <c r="T32" s="57">
        <f>S32/S34</f>
        <v>5.1615525299735829E-2</v>
      </c>
    </row>
    <row r="33" spans="1:20" x14ac:dyDescent="0.2">
      <c r="A33" s="10" t="s">
        <v>21</v>
      </c>
      <c r="B33" s="4">
        <f>(CBM!B33+EHS!B33+LAS!B33+PAA!B33+VCAA!B33)</f>
        <v>5</v>
      </c>
      <c r="C33" s="15">
        <f t="shared" si="2"/>
        <v>1.8733608092918695E-3</v>
      </c>
      <c r="D33" s="4">
        <f>(CBM!D33+EHS!D33+LAS!D33+PAA!D33+VCAA!D33)</f>
        <v>17</v>
      </c>
      <c r="E33" s="17">
        <f>D33/D34</f>
        <v>9.5882684715172025E-3</v>
      </c>
      <c r="F33" s="4">
        <f>(CBM!F33+EHS!F33+LAS!F33+PAA!F33+VCAA!F33)</f>
        <v>1</v>
      </c>
      <c r="G33" s="17">
        <f>F33/F34</f>
        <v>5.8823529411764705E-2</v>
      </c>
      <c r="H33" s="4">
        <f t="shared" si="3"/>
        <v>23</v>
      </c>
      <c r="I33" s="18">
        <f>H33/H34</f>
        <v>5.1581071989235255E-3</v>
      </c>
      <c r="L33" s="10" t="s">
        <v>21</v>
      </c>
      <c r="M33" s="1">
        <v>4</v>
      </c>
      <c r="N33" s="54">
        <f t="shared" si="4"/>
        <v>1.3418316001341832E-3</v>
      </c>
      <c r="O33" s="1">
        <v>9</v>
      </c>
      <c r="P33" s="56">
        <f>O33/O34</f>
        <v>4.7145102147721323E-3</v>
      </c>
      <c r="Q33" s="1">
        <v>0</v>
      </c>
      <c r="R33" s="56">
        <f>Q33/Q34</f>
        <v>0</v>
      </c>
      <c r="S33" s="4">
        <f t="shared" si="5"/>
        <v>13</v>
      </c>
      <c r="T33" s="57">
        <f>S33/S34</f>
        <v>2.641739483844747E-3</v>
      </c>
    </row>
    <row r="34" spans="1:20" x14ac:dyDescent="0.2">
      <c r="A34" s="11" t="s">
        <v>7</v>
      </c>
      <c r="B34" s="7">
        <f t="shared" ref="B34:G34" si="6">SUM(B24:B33)</f>
        <v>2669</v>
      </c>
      <c r="C34" s="19">
        <f t="shared" si="6"/>
        <v>0.99999999999999989</v>
      </c>
      <c r="D34" s="7">
        <f t="shared" si="6"/>
        <v>1773</v>
      </c>
      <c r="E34" s="19">
        <f t="shared" si="6"/>
        <v>0.99999999999999989</v>
      </c>
      <c r="F34" s="7">
        <f t="shared" si="6"/>
        <v>17</v>
      </c>
      <c r="G34" s="19">
        <f t="shared" si="6"/>
        <v>1</v>
      </c>
      <c r="H34" s="4">
        <f t="shared" si="3"/>
        <v>4459</v>
      </c>
      <c r="I34" s="20">
        <f>SUM(I24:I33)</f>
        <v>1</v>
      </c>
      <c r="J34" s="3"/>
      <c r="L34" s="11" t="s">
        <v>7</v>
      </c>
      <c r="M34" s="7">
        <f t="shared" ref="M34:R34" si="7">SUM(M24:M33)</f>
        <v>2981</v>
      </c>
      <c r="N34" s="54">
        <f t="shared" si="4"/>
        <v>1</v>
      </c>
      <c r="O34" s="7">
        <f t="shared" si="7"/>
        <v>1909</v>
      </c>
      <c r="P34" s="60">
        <f t="shared" si="7"/>
        <v>1.0000000000000002</v>
      </c>
      <c r="Q34" s="7">
        <f t="shared" si="7"/>
        <v>31</v>
      </c>
      <c r="R34" s="58">
        <f t="shared" si="7"/>
        <v>1</v>
      </c>
      <c r="S34" s="4">
        <f t="shared" si="5"/>
        <v>4921</v>
      </c>
      <c r="T34" s="59">
        <f>SUM(T24:T33)</f>
        <v>0.99999999999999989</v>
      </c>
    </row>
    <row r="35" spans="1:20" x14ac:dyDescent="0.2">
      <c r="A35" s="30" t="s">
        <v>22</v>
      </c>
      <c r="B35" s="31"/>
      <c r="C35" s="31"/>
      <c r="D35" s="31"/>
      <c r="E35" s="31"/>
      <c r="F35" s="32"/>
      <c r="G35" s="31"/>
      <c r="H35" s="31"/>
      <c r="I35" s="33"/>
      <c r="L35" s="30" t="s">
        <v>22</v>
      </c>
      <c r="M35" s="31"/>
      <c r="N35" s="31"/>
      <c r="O35" s="31"/>
      <c r="P35" s="31"/>
      <c r="Q35" s="32"/>
      <c r="R35" s="31"/>
      <c r="S35" s="31"/>
      <c r="T35" s="33"/>
    </row>
    <row r="36" spans="1:20" x14ac:dyDescent="0.2">
      <c r="A36" s="9" t="s">
        <v>23</v>
      </c>
      <c r="B36" s="112">
        <v>26.47</v>
      </c>
      <c r="C36" s="113"/>
      <c r="D36" s="112">
        <v>32.72</v>
      </c>
      <c r="E36" s="113"/>
      <c r="F36" s="112">
        <v>46.15</v>
      </c>
      <c r="G36" s="113"/>
      <c r="H36" s="112">
        <v>29.03</v>
      </c>
      <c r="I36" s="114"/>
      <c r="L36" s="9" t="s">
        <v>23</v>
      </c>
      <c r="M36" s="112">
        <v>27.59</v>
      </c>
      <c r="N36" s="113"/>
      <c r="O36" s="112">
        <v>33.31</v>
      </c>
      <c r="P36" s="113"/>
      <c r="Q36" s="112">
        <v>39.74</v>
      </c>
      <c r="R36" s="113"/>
      <c r="S36" s="112">
        <v>29.88</v>
      </c>
      <c r="T36" s="114"/>
    </row>
    <row r="37" spans="1:20" x14ac:dyDescent="0.2">
      <c r="A37" s="12" t="s">
        <v>24</v>
      </c>
      <c r="B37" s="115">
        <v>8.39</v>
      </c>
      <c r="C37" s="116"/>
      <c r="D37" s="115">
        <v>9.82</v>
      </c>
      <c r="E37" s="116"/>
      <c r="F37" s="115">
        <v>12.3</v>
      </c>
      <c r="G37" s="116"/>
      <c r="H37" s="115">
        <v>9.56</v>
      </c>
      <c r="I37" s="117"/>
      <c r="L37" s="12" t="s">
        <v>24</v>
      </c>
      <c r="M37" s="115">
        <v>9.1300000000000008</v>
      </c>
      <c r="N37" s="116"/>
      <c r="O37" s="115">
        <v>9.81</v>
      </c>
      <c r="P37" s="116"/>
      <c r="Q37" s="115">
        <v>8.09</v>
      </c>
      <c r="R37" s="116"/>
      <c r="S37" s="115">
        <v>9.83</v>
      </c>
      <c r="T37" s="117"/>
    </row>
    <row r="38" spans="1:20" x14ac:dyDescent="0.2">
      <c r="A38" s="30" t="s">
        <v>47</v>
      </c>
      <c r="B38" s="31"/>
      <c r="C38" s="31"/>
      <c r="D38" s="31"/>
      <c r="E38" s="31"/>
      <c r="F38" s="32"/>
      <c r="G38" s="31"/>
      <c r="H38" s="31"/>
      <c r="I38" s="33"/>
      <c r="L38" s="30" t="s">
        <v>47</v>
      </c>
      <c r="M38" s="31"/>
      <c r="N38" s="31"/>
      <c r="O38" s="31"/>
      <c r="P38" s="31"/>
      <c r="Q38" s="32"/>
      <c r="R38" s="31"/>
      <c r="S38" s="31"/>
      <c r="T38" s="33"/>
    </row>
    <row r="39" spans="1:20" x14ac:dyDescent="0.2">
      <c r="A39" s="10" t="s">
        <v>32</v>
      </c>
      <c r="B39" s="4">
        <f>(CBM!B39+EHS!B39+LAS!B39+PAA!B39+VCAA!B39)</f>
        <v>2244</v>
      </c>
      <c r="C39" s="17">
        <f>B39/B42</f>
        <v>0.84076433121019112</v>
      </c>
      <c r="D39" s="4">
        <f>(CBM!D39+EHS!D39+LAS!D39+PAA!D39+VCAA!D39)</f>
        <v>1077</v>
      </c>
      <c r="E39" s="17">
        <f>D39/D42</f>
        <v>0.60744500846023686</v>
      </c>
      <c r="F39" s="4">
        <f>(CBM!F39+EHS!F39+LAS!F39+PAA!F39+VCAA!F39)</f>
        <v>16</v>
      </c>
      <c r="G39" s="17">
        <f>F39/F42</f>
        <v>0.94117647058823528</v>
      </c>
      <c r="H39" s="6">
        <f>B39+D39+F39</f>
        <v>3337</v>
      </c>
      <c r="I39" s="18">
        <f>H39/H42</f>
        <v>0.7483740749046871</v>
      </c>
      <c r="L39" s="10" t="s">
        <v>32</v>
      </c>
      <c r="M39" s="6">
        <v>2634</v>
      </c>
      <c r="N39" s="56">
        <f>M39/M42</f>
        <v>0.88359610868835958</v>
      </c>
      <c r="O39" s="6">
        <v>1396</v>
      </c>
      <c r="P39" s="56">
        <f>O39/O42</f>
        <v>0.73127291775798853</v>
      </c>
      <c r="Q39" s="1">
        <v>28</v>
      </c>
      <c r="R39" s="56">
        <f>Q39/Q42</f>
        <v>0.90322580645161288</v>
      </c>
      <c r="S39" s="6">
        <f>M39+O39+Q39</f>
        <v>4058</v>
      </c>
      <c r="T39" s="57">
        <f>S39/S42</f>
        <v>0.82462914041861413</v>
      </c>
    </row>
    <row r="40" spans="1:20" x14ac:dyDescent="0.2">
      <c r="A40" s="10" t="s">
        <v>33</v>
      </c>
      <c r="B40" s="4">
        <f>(CBM!B40+EHS!B40+LAS!B40+PAA!B40+VCAA!B40)</f>
        <v>97</v>
      </c>
      <c r="C40" s="17">
        <f>B40/B42</f>
        <v>3.6343199700262271E-2</v>
      </c>
      <c r="D40" s="4">
        <f>(CBM!D40+EHS!D40+LAS!D40+PAA!D40+VCAA!D40)</f>
        <v>352</v>
      </c>
      <c r="E40" s="17">
        <f>D40/D42</f>
        <v>0.1985335589396503</v>
      </c>
      <c r="F40" s="4">
        <f>(CBM!F40+EHS!F40+LAS!F40+PAA!F40+VCAA!F40)</f>
        <v>0</v>
      </c>
      <c r="G40" s="17">
        <f>F40/F42</f>
        <v>0</v>
      </c>
      <c r="H40" s="6">
        <f>B40+D40+F40</f>
        <v>449</v>
      </c>
      <c r="I40" s="18">
        <f>H40/H42</f>
        <v>0.10069522314420273</v>
      </c>
      <c r="L40" s="10" t="s">
        <v>33</v>
      </c>
      <c r="M40" s="6">
        <v>41</v>
      </c>
      <c r="N40" s="56">
        <f>M40/M42</f>
        <v>1.3753773901375378E-2</v>
      </c>
      <c r="O40" s="6">
        <v>182</v>
      </c>
      <c r="P40" s="56">
        <f>O40/O42</f>
        <v>9.5337873232058667E-2</v>
      </c>
      <c r="Q40" s="1">
        <v>3</v>
      </c>
      <c r="R40" s="56">
        <f>Q40/Q42</f>
        <v>9.6774193548387094E-2</v>
      </c>
      <c r="S40" s="6">
        <f>M40+O40+Q40</f>
        <v>226</v>
      </c>
      <c r="T40" s="57">
        <f>S40/S42</f>
        <v>4.5925624872993294E-2</v>
      </c>
    </row>
    <row r="41" spans="1:20" x14ac:dyDescent="0.2">
      <c r="A41" s="10" t="s">
        <v>34</v>
      </c>
      <c r="B41" s="4">
        <f>(CBM!B41+EHS!B41+LAS!B41+PAA!B41+VCAA!B41)</f>
        <v>328</v>
      </c>
      <c r="C41" s="17">
        <f>B41/B42</f>
        <v>0.12289246908954665</v>
      </c>
      <c r="D41" s="4">
        <f>(CBM!D41+EHS!D41+LAS!D41+PAA!D41+VCAA!D41)</f>
        <v>344</v>
      </c>
      <c r="E41" s="17">
        <f>D41/D42</f>
        <v>0.19402143260011281</v>
      </c>
      <c r="F41" s="4">
        <f>(CBM!F41+EHS!F41+LAS!F41+PAA!F41+VCAA!F41)</f>
        <v>1</v>
      </c>
      <c r="G41" s="17">
        <f>F41/F42</f>
        <v>5.8823529411764705E-2</v>
      </c>
      <c r="H41" s="6">
        <f>B41+D41+F41</f>
        <v>673</v>
      </c>
      <c r="I41" s="18">
        <f>H41/H42</f>
        <v>0.15093070195111011</v>
      </c>
      <c r="L41" s="10" t="s">
        <v>34</v>
      </c>
      <c r="M41" s="1">
        <v>306</v>
      </c>
      <c r="N41" s="56">
        <f>M41/M42</f>
        <v>0.10265011741026502</v>
      </c>
      <c r="O41" s="1">
        <v>331</v>
      </c>
      <c r="P41" s="56">
        <f>O41/O42</f>
        <v>0.17338920900995286</v>
      </c>
      <c r="Q41" s="1">
        <v>0</v>
      </c>
      <c r="R41" s="56">
        <f>Q41/Q42</f>
        <v>0</v>
      </c>
      <c r="S41" s="6">
        <f>M41+O41+Q41</f>
        <v>637</v>
      </c>
      <c r="T41" s="57">
        <f>S41/S42</f>
        <v>0.12944523470839261</v>
      </c>
    </row>
    <row r="42" spans="1:20" x14ac:dyDescent="0.2">
      <c r="A42" s="11" t="s">
        <v>7</v>
      </c>
      <c r="B42" s="7">
        <f t="shared" ref="B42:I42" si="8">SUM(B39:B41)</f>
        <v>2669</v>
      </c>
      <c r="C42" s="19">
        <f t="shared" si="8"/>
        <v>1</v>
      </c>
      <c r="D42" s="7">
        <f t="shared" si="8"/>
        <v>1773</v>
      </c>
      <c r="E42" s="19">
        <f t="shared" si="8"/>
        <v>1</v>
      </c>
      <c r="F42" s="8">
        <f t="shared" si="8"/>
        <v>17</v>
      </c>
      <c r="G42" s="19">
        <f t="shared" si="8"/>
        <v>1</v>
      </c>
      <c r="H42" s="7">
        <f t="shared" si="8"/>
        <v>4459</v>
      </c>
      <c r="I42" s="20">
        <f t="shared" si="8"/>
        <v>1</v>
      </c>
      <c r="L42" s="11" t="s">
        <v>7</v>
      </c>
      <c r="M42" s="7">
        <f t="shared" ref="M42:T42" si="9">SUM(M39:M41)</f>
        <v>2981</v>
      </c>
      <c r="N42" s="58">
        <f t="shared" si="9"/>
        <v>0.99999999999999989</v>
      </c>
      <c r="O42" s="7">
        <f t="shared" si="9"/>
        <v>1909</v>
      </c>
      <c r="P42" s="58">
        <f t="shared" si="9"/>
        <v>1</v>
      </c>
      <c r="Q42" s="8">
        <f t="shared" si="9"/>
        <v>31</v>
      </c>
      <c r="R42" s="58">
        <f t="shared" si="9"/>
        <v>1</v>
      </c>
      <c r="S42" s="7">
        <f t="shared" si="9"/>
        <v>4921</v>
      </c>
      <c r="T42" s="59">
        <f t="shared" si="9"/>
        <v>1</v>
      </c>
    </row>
    <row r="43" spans="1:20" x14ac:dyDescent="0.2">
      <c r="A43" s="30" t="s">
        <v>48</v>
      </c>
      <c r="B43" s="31"/>
      <c r="C43" s="31"/>
      <c r="D43" s="31"/>
      <c r="E43" s="31"/>
      <c r="F43" s="32"/>
      <c r="G43" s="31"/>
      <c r="H43" s="31"/>
      <c r="I43" s="33"/>
      <c r="L43" s="30" t="s">
        <v>48</v>
      </c>
      <c r="M43" s="31"/>
      <c r="N43" s="31"/>
      <c r="O43" s="31"/>
      <c r="P43" s="31"/>
      <c r="Q43" s="32"/>
      <c r="R43" s="31"/>
      <c r="S43" s="31"/>
      <c r="T43" s="33"/>
    </row>
    <row r="44" spans="1:20" x14ac:dyDescent="0.2">
      <c r="A44" s="9" t="s">
        <v>25</v>
      </c>
      <c r="B44" s="4">
        <f>(CBM!B44+EHS!B44+LAS!B44+PAA!B44+VCAA!B44)</f>
        <v>1669</v>
      </c>
      <c r="C44" s="21">
        <f>B44/B46</f>
        <v>0.62532783814162607</v>
      </c>
      <c r="D44" s="4">
        <f>(CBM!D44+EHS!D44+LAS!D44+PAA!D44+VCAA!D44)</f>
        <v>523</v>
      </c>
      <c r="E44" s="21">
        <f>D44/D46</f>
        <v>0.29498025944726453</v>
      </c>
      <c r="F44" s="4">
        <f>(CBM!F44+EHS!F44+LAS!F44+PAA!F44+VCAA!F44)</f>
        <v>0</v>
      </c>
      <c r="G44" s="21">
        <f>F44/F46</f>
        <v>0</v>
      </c>
      <c r="H44" s="4">
        <f>B44+D44+F44</f>
        <v>2192</v>
      </c>
      <c r="I44" s="16">
        <f>H44/H46</f>
        <v>0.49159004261045075</v>
      </c>
      <c r="L44" s="9" t="s">
        <v>25</v>
      </c>
      <c r="M44" s="4">
        <v>1893</v>
      </c>
      <c r="N44" s="61">
        <f>M44/M46</f>
        <v>0.63502180476350223</v>
      </c>
      <c r="O44" s="5">
        <v>440</v>
      </c>
      <c r="P44" s="61">
        <f>O44/O46</f>
        <v>0.23048716605552647</v>
      </c>
      <c r="Q44" s="5">
        <v>2</v>
      </c>
      <c r="R44" s="61">
        <f>Q44/Q46</f>
        <v>6.4516129032258063E-2</v>
      </c>
      <c r="S44" s="4">
        <f>M44+O44+Q44</f>
        <v>2335</v>
      </c>
      <c r="T44" s="55">
        <f>S44/S46</f>
        <v>0.47449705344442189</v>
      </c>
    </row>
    <row r="45" spans="1:20" x14ac:dyDescent="0.2">
      <c r="A45" s="10" t="s">
        <v>26</v>
      </c>
      <c r="B45" s="4">
        <f>(CBM!B45+EHS!B45+LAS!B45+PAA!B45+VCAA!B45)</f>
        <v>1000</v>
      </c>
      <c r="C45" s="17">
        <f>B45/B46</f>
        <v>0.37467216185837393</v>
      </c>
      <c r="D45" s="4">
        <f>(CBM!D45+EHS!D45+LAS!D45+PAA!D45+VCAA!D45)</f>
        <v>1250</v>
      </c>
      <c r="E45" s="17">
        <f>D45/D46</f>
        <v>0.70501974055273553</v>
      </c>
      <c r="F45" s="4">
        <f>(CBM!F45+EHS!F45+LAS!F45+PAA!F45+VCAA!F45)</f>
        <v>17</v>
      </c>
      <c r="G45" s="17">
        <f>F45/F46</f>
        <v>1</v>
      </c>
      <c r="H45" s="4">
        <f>B45+D45+F45</f>
        <v>2267</v>
      </c>
      <c r="I45" s="18">
        <f>H45/H46</f>
        <v>0.50840995738954919</v>
      </c>
      <c r="L45" s="10" t="s">
        <v>26</v>
      </c>
      <c r="M45" s="6">
        <v>1088</v>
      </c>
      <c r="N45" s="56">
        <f>M45/M46</f>
        <v>0.36497819523649783</v>
      </c>
      <c r="O45" s="6">
        <v>1469</v>
      </c>
      <c r="P45" s="56">
        <f>O45/O46</f>
        <v>0.76951283394447356</v>
      </c>
      <c r="Q45" s="1">
        <v>29</v>
      </c>
      <c r="R45" s="56">
        <f>Q45/Q46</f>
        <v>0.93548387096774188</v>
      </c>
      <c r="S45" s="4">
        <f>M45+O45+Q45</f>
        <v>2586</v>
      </c>
      <c r="T45" s="57">
        <f>S45/S46</f>
        <v>0.52550294655557817</v>
      </c>
    </row>
    <row r="46" spans="1:20" x14ac:dyDescent="0.2">
      <c r="A46" s="11" t="s">
        <v>7</v>
      </c>
      <c r="B46" s="7">
        <f t="shared" ref="B46:G46" si="10">SUM(B44:B45)</f>
        <v>2669</v>
      </c>
      <c r="C46" s="22">
        <f t="shared" si="10"/>
        <v>1</v>
      </c>
      <c r="D46" s="7">
        <f t="shared" si="10"/>
        <v>1773</v>
      </c>
      <c r="E46" s="22">
        <f t="shared" si="10"/>
        <v>1</v>
      </c>
      <c r="F46" s="7">
        <f t="shared" si="10"/>
        <v>17</v>
      </c>
      <c r="G46" s="22">
        <f t="shared" si="10"/>
        <v>1</v>
      </c>
      <c r="H46" s="4">
        <f>B46+D46+F46</f>
        <v>4459</v>
      </c>
      <c r="I46" s="40">
        <f>SUM(I44:I45)</f>
        <v>1</v>
      </c>
      <c r="L46" s="11" t="s">
        <v>7</v>
      </c>
      <c r="M46" s="7">
        <f t="shared" ref="M46:R46" si="11">SUM(M44:M45)</f>
        <v>2981</v>
      </c>
      <c r="N46" s="62">
        <f t="shared" si="11"/>
        <v>1</v>
      </c>
      <c r="O46" s="7">
        <f t="shared" si="11"/>
        <v>1909</v>
      </c>
      <c r="P46" s="62">
        <f t="shared" si="11"/>
        <v>1</v>
      </c>
      <c r="Q46" s="7">
        <f t="shared" si="11"/>
        <v>31</v>
      </c>
      <c r="R46" s="62">
        <f t="shared" si="11"/>
        <v>1</v>
      </c>
      <c r="S46" s="4">
        <f>M46+O46+Q46</f>
        <v>4921</v>
      </c>
      <c r="T46" s="63">
        <f>SUM(T44:T45)</f>
        <v>1</v>
      </c>
    </row>
    <row r="47" spans="1:20" ht="12.75" customHeight="1" x14ac:dyDescent="0.2">
      <c r="A47" s="30" t="s">
        <v>46</v>
      </c>
      <c r="B47" s="31"/>
      <c r="C47" s="31"/>
      <c r="D47" s="31"/>
      <c r="E47" s="31"/>
      <c r="F47" s="32"/>
      <c r="G47" s="31"/>
      <c r="H47" s="31"/>
      <c r="I47" s="33"/>
      <c r="L47" s="30" t="s">
        <v>46</v>
      </c>
      <c r="M47" s="31"/>
      <c r="N47" s="31"/>
      <c r="O47" s="31"/>
      <c r="P47" s="31"/>
      <c r="Q47" s="32"/>
      <c r="R47" s="31"/>
      <c r="S47" s="31"/>
      <c r="T47" s="33"/>
    </row>
    <row r="48" spans="1:20" ht="12.75" customHeight="1" x14ac:dyDescent="0.2">
      <c r="A48" s="9" t="s">
        <v>36</v>
      </c>
      <c r="B48" s="4">
        <f>(CBM!B48+EHS!B48+LAS!B48+PAA!B48+VCAA!B48)</f>
        <v>764</v>
      </c>
      <c r="C48" s="21">
        <f>B48/B50</f>
        <v>0.28624953165979766</v>
      </c>
      <c r="D48" s="4">
        <f>(CBM!D48+EHS!D48+LAS!D48+PAA!D48+VCAA!D48)</f>
        <v>827</v>
      </c>
      <c r="E48" s="21">
        <f>D48/D50</f>
        <v>0.4664410603496898</v>
      </c>
      <c r="F48" s="4">
        <f>(CBM!F48+EHS!F48+LAS!F48+PAA!F48+VCAA!F48)</f>
        <v>0</v>
      </c>
      <c r="G48" s="21">
        <f>F48/F50</f>
        <v>0</v>
      </c>
      <c r="H48" s="4">
        <f>B48+D48+F48</f>
        <v>1591</v>
      </c>
      <c r="I48" s="16">
        <f>H48/H50</f>
        <v>0.35680645884727519</v>
      </c>
      <c r="L48" s="9" t="s">
        <v>36</v>
      </c>
      <c r="M48" s="4">
        <v>691</v>
      </c>
      <c r="N48" s="61">
        <f>M48/M50</f>
        <v>0.23180140892318013</v>
      </c>
      <c r="O48" s="5">
        <v>733</v>
      </c>
      <c r="P48" s="61">
        <f>O48/O50</f>
        <v>0.38397066526977475</v>
      </c>
      <c r="Q48" s="5">
        <v>0</v>
      </c>
      <c r="R48" s="61">
        <f>Q48/Q50</f>
        <v>0</v>
      </c>
      <c r="S48" s="4">
        <f>M48+O48+Q48</f>
        <v>1424</v>
      </c>
      <c r="T48" s="55">
        <f>S48/S50</f>
        <v>0.28937207884576305</v>
      </c>
    </row>
    <row r="49" spans="1:20" ht="12.75" customHeight="1" x14ac:dyDescent="0.2">
      <c r="A49" s="10" t="s">
        <v>37</v>
      </c>
      <c r="B49" s="4">
        <f>(CBM!B49+EHS!B49+LAS!B49+PAA!B49+VCAA!B49)</f>
        <v>1905</v>
      </c>
      <c r="C49" s="17">
        <f>B49/B50</f>
        <v>0.71375046834020228</v>
      </c>
      <c r="D49" s="4">
        <f>(CBM!D49+EHS!D49+LAS!D49+PAA!D49+VCAA!D49)</f>
        <v>946</v>
      </c>
      <c r="E49" s="17">
        <f>D49/D50</f>
        <v>0.5335589396503102</v>
      </c>
      <c r="F49" s="4">
        <f>(CBM!F49+EHS!F49+LAS!F49+PAA!F49+VCAA!F49)</f>
        <v>17</v>
      </c>
      <c r="G49" s="17">
        <f>F49/F50</f>
        <v>1</v>
      </c>
      <c r="H49" s="4">
        <f>B49+D49+F49</f>
        <v>2868</v>
      </c>
      <c r="I49" s="18">
        <f>H49/H50</f>
        <v>0.64319354115272487</v>
      </c>
      <c r="L49" s="10" t="s">
        <v>37</v>
      </c>
      <c r="M49" s="6">
        <v>2290</v>
      </c>
      <c r="N49" s="56">
        <f>M49/M50</f>
        <v>0.76819859107681987</v>
      </c>
      <c r="O49" s="6">
        <v>1176</v>
      </c>
      <c r="P49" s="56">
        <f>O49/O50</f>
        <v>0.61602933473022525</v>
      </c>
      <c r="Q49" s="1">
        <v>31</v>
      </c>
      <c r="R49" s="56">
        <f>Q49/Q50</f>
        <v>1</v>
      </c>
      <c r="S49" s="4">
        <f>M49+O49+Q49</f>
        <v>3497</v>
      </c>
      <c r="T49" s="57">
        <f>S49/S50</f>
        <v>0.7106279211542369</v>
      </c>
    </row>
    <row r="50" spans="1:20" x14ac:dyDescent="0.2">
      <c r="A50" s="11" t="s">
        <v>7</v>
      </c>
      <c r="B50" s="7">
        <f t="shared" ref="B50:G50" si="12">SUM(B48:B49)</f>
        <v>2669</v>
      </c>
      <c r="C50" s="22">
        <f t="shared" si="12"/>
        <v>1</v>
      </c>
      <c r="D50" s="7">
        <f t="shared" si="12"/>
        <v>1773</v>
      </c>
      <c r="E50" s="22">
        <f t="shared" si="12"/>
        <v>1</v>
      </c>
      <c r="F50" s="7">
        <f t="shared" si="12"/>
        <v>17</v>
      </c>
      <c r="G50" s="22">
        <f t="shared" si="12"/>
        <v>1</v>
      </c>
      <c r="H50" s="4">
        <f>B50+D50+F50</f>
        <v>4459</v>
      </c>
      <c r="I50" s="20">
        <f>SUM(I48:I49)</f>
        <v>1</v>
      </c>
      <c r="L50" s="11" t="s">
        <v>7</v>
      </c>
      <c r="M50" s="7">
        <f t="shared" ref="M50:R50" si="13">SUM(M48:M49)</f>
        <v>2981</v>
      </c>
      <c r="N50" s="62">
        <f t="shared" si="13"/>
        <v>1</v>
      </c>
      <c r="O50" s="7">
        <f t="shared" si="13"/>
        <v>1909</v>
      </c>
      <c r="P50" s="62">
        <f t="shared" si="13"/>
        <v>1</v>
      </c>
      <c r="Q50" s="7">
        <f t="shared" si="13"/>
        <v>31</v>
      </c>
      <c r="R50" s="62">
        <f t="shared" si="13"/>
        <v>1</v>
      </c>
      <c r="S50" s="4">
        <f>M50+O50+Q50</f>
        <v>4921</v>
      </c>
      <c r="T50" s="59">
        <f>SUM(T48:T49)</f>
        <v>1</v>
      </c>
    </row>
    <row r="51" spans="1:20" x14ac:dyDescent="0.2">
      <c r="A51" s="34" t="s">
        <v>28</v>
      </c>
      <c r="B51" s="35"/>
      <c r="C51" s="35"/>
      <c r="D51" s="35"/>
      <c r="E51" s="35"/>
      <c r="F51" s="36"/>
      <c r="G51" s="35"/>
      <c r="H51" s="35"/>
      <c r="I51" s="39"/>
      <c r="L51" s="30" t="s">
        <v>28</v>
      </c>
      <c r="M51" s="35"/>
      <c r="N51" s="35"/>
      <c r="O51" s="35"/>
      <c r="P51" s="35"/>
      <c r="Q51" s="36"/>
      <c r="R51" s="35"/>
      <c r="S51" s="35"/>
      <c r="T51" s="39"/>
    </row>
    <row r="52" spans="1:20" x14ac:dyDescent="0.2">
      <c r="A52" s="48" t="s">
        <v>27</v>
      </c>
      <c r="B52" s="118">
        <v>2047.1</v>
      </c>
      <c r="C52" s="119"/>
      <c r="D52" s="120">
        <v>1047.7</v>
      </c>
      <c r="E52" s="119"/>
      <c r="F52" s="120">
        <v>4.5999999999999996</v>
      </c>
      <c r="G52" s="119"/>
      <c r="H52" s="120">
        <v>3099.4</v>
      </c>
      <c r="I52" s="121"/>
      <c r="K52" s="83"/>
      <c r="L52" s="64" t="s">
        <v>27</v>
      </c>
      <c r="M52" s="109">
        <v>2281.3000000000002</v>
      </c>
      <c r="N52" s="110"/>
      <c r="O52" s="109">
        <v>1093.5</v>
      </c>
      <c r="P52" s="110"/>
      <c r="Q52" s="109">
        <v>13.6</v>
      </c>
      <c r="R52" s="110"/>
      <c r="S52" s="109">
        <v>3388.4</v>
      </c>
      <c r="T52" s="111"/>
    </row>
    <row r="53" spans="1:20" x14ac:dyDescent="0.2">
      <c r="A53" s="30" t="s">
        <v>49</v>
      </c>
      <c r="B53" s="31"/>
      <c r="C53" s="31"/>
      <c r="D53" s="31"/>
      <c r="E53" s="31"/>
      <c r="F53" s="32"/>
      <c r="G53" s="31"/>
      <c r="H53" s="31"/>
      <c r="I53" s="33"/>
      <c r="L53" s="30" t="s">
        <v>49</v>
      </c>
      <c r="M53" s="31"/>
      <c r="N53" s="31"/>
      <c r="O53" s="31"/>
      <c r="P53" s="31"/>
      <c r="Q53" s="32"/>
      <c r="R53" s="31"/>
      <c r="S53" s="31"/>
      <c r="T53" s="33"/>
    </row>
    <row r="54" spans="1:20" x14ac:dyDescent="0.2">
      <c r="A54" s="42" t="s">
        <v>50</v>
      </c>
      <c r="B54" s="4">
        <f>(CBM!B54+EHS!B54+LAS!B54+PAA!B54+VCAA!B54)</f>
        <v>2589</v>
      </c>
      <c r="C54" s="21">
        <f>B54/B56</f>
        <v>0.97002622705133013</v>
      </c>
      <c r="D54" s="4">
        <f>(CBM!D54+EHS!D54+LAS!D54+PAA!D54+VCAA!D54)</f>
        <v>1640</v>
      </c>
      <c r="E54" s="21">
        <f>D54/D56</f>
        <v>0.92498589960518895</v>
      </c>
      <c r="F54" s="4">
        <f>(CBM!F54+EHS!F54+LAS!F54+PAA!F54+VCAA!F54)</f>
        <v>17</v>
      </c>
      <c r="G54" s="21">
        <f>F54/F56</f>
        <v>1</v>
      </c>
      <c r="H54" s="4">
        <f>B54+D54+F54</f>
        <v>4246</v>
      </c>
      <c r="I54" s="16">
        <f>H54/H56</f>
        <v>0.95223144202736043</v>
      </c>
      <c r="L54" s="42" t="s">
        <v>50</v>
      </c>
      <c r="M54" s="4">
        <v>2886</v>
      </c>
      <c r="N54" s="61">
        <f>M54/M56</f>
        <v>0.9681314994968131</v>
      </c>
      <c r="O54" s="4">
        <v>1743</v>
      </c>
      <c r="P54" s="61">
        <f>O54/O56</f>
        <v>0.91304347826086951</v>
      </c>
      <c r="Q54" s="5">
        <v>31</v>
      </c>
      <c r="R54" s="61">
        <f>Q54/Q56</f>
        <v>1</v>
      </c>
      <c r="S54" s="4">
        <f>M54+O54+Q54</f>
        <v>4660</v>
      </c>
      <c r="T54" s="55">
        <f>S54/S56</f>
        <v>0.94696199959357852</v>
      </c>
    </row>
    <row r="55" spans="1:20" x14ac:dyDescent="0.2">
      <c r="A55" s="43" t="s">
        <v>51</v>
      </c>
      <c r="B55" s="4">
        <f>(CBM!B55+EHS!B55+LAS!B55+PAA!B55+VCAA!B55)</f>
        <v>80</v>
      </c>
      <c r="C55" s="17">
        <f>B55/B56</f>
        <v>2.9973772948669913E-2</v>
      </c>
      <c r="D55" s="4">
        <f>(CBM!D55+EHS!D55+LAS!D55+PAA!D55+VCAA!D55)</f>
        <v>133</v>
      </c>
      <c r="E55" s="17">
        <f>D55/D56</f>
        <v>7.5014100394811059E-2</v>
      </c>
      <c r="F55" s="4">
        <f>(CBM!F55+EHS!F55+LAS!F55+PAA!F55+VCAA!F55)</f>
        <v>0</v>
      </c>
      <c r="G55" s="17">
        <f>F55/F56</f>
        <v>0</v>
      </c>
      <c r="H55" s="4">
        <f>B55+D55+F55</f>
        <v>213</v>
      </c>
      <c r="I55" s="18">
        <f>H55/H56</f>
        <v>4.7768557972639604E-2</v>
      </c>
      <c r="L55" s="43" t="s">
        <v>51</v>
      </c>
      <c r="M55" s="6">
        <v>95</v>
      </c>
      <c r="N55" s="56">
        <f>M55/M56</f>
        <v>3.1868500503186847E-2</v>
      </c>
      <c r="O55" s="6">
        <v>166</v>
      </c>
      <c r="P55" s="56">
        <f>O55/O56</f>
        <v>8.6956521739130432E-2</v>
      </c>
      <c r="Q55" s="1">
        <v>0</v>
      </c>
      <c r="R55" s="56">
        <f>Q55/Q56</f>
        <v>0</v>
      </c>
      <c r="S55" s="4">
        <f>M55+O55+Q55</f>
        <v>261</v>
      </c>
      <c r="T55" s="57">
        <f>S55/S56</f>
        <v>5.3038000406421461E-2</v>
      </c>
    </row>
    <row r="56" spans="1:20" ht="14.25" customHeight="1" thickBot="1" x14ac:dyDescent="0.25">
      <c r="A56" s="44" t="s">
        <v>7</v>
      </c>
      <c r="B56" s="45">
        <f t="shared" ref="B56:G56" si="14">SUM(B54:B55)</f>
        <v>2669</v>
      </c>
      <c r="C56" s="46">
        <f t="shared" si="14"/>
        <v>1</v>
      </c>
      <c r="D56" s="45">
        <f t="shared" si="14"/>
        <v>1773</v>
      </c>
      <c r="E56" s="46">
        <f t="shared" si="14"/>
        <v>1</v>
      </c>
      <c r="F56" s="45">
        <f t="shared" si="14"/>
        <v>17</v>
      </c>
      <c r="G56" s="46">
        <f t="shared" si="14"/>
        <v>1</v>
      </c>
      <c r="H56" s="45">
        <f>B56+D56+F56</f>
        <v>4459</v>
      </c>
      <c r="I56" s="47">
        <f>SUM(I54:I55)</f>
        <v>1</v>
      </c>
      <c r="L56" s="44" t="s">
        <v>7</v>
      </c>
      <c r="M56" s="45">
        <f t="shared" ref="M56:R56" si="15">SUM(M54:M55)</f>
        <v>2981</v>
      </c>
      <c r="N56" s="65">
        <f t="shared" si="15"/>
        <v>1</v>
      </c>
      <c r="O56" s="45">
        <f t="shared" si="15"/>
        <v>1909</v>
      </c>
      <c r="P56" s="65">
        <f t="shared" si="15"/>
        <v>1</v>
      </c>
      <c r="Q56" s="45">
        <f t="shared" si="15"/>
        <v>31</v>
      </c>
      <c r="R56" s="65">
        <f t="shared" si="15"/>
        <v>1</v>
      </c>
      <c r="S56" s="45">
        <f>M56+O56+Q56</f>
        <v>4921</v>
      </c>
      <c r="T56" s="66">
        <f>SUM(T54:T55)</f>
        <v>1</v>
      </c>
    </row>
    <row r="57" spans="1:20" ht="34.15" customHeight="1" thickTop="1" x14ac:dyDescent="0.2">
      <c r="A57" s="104" t="s">
        <v>38</v>
      </c>
      <c r="B57" s="104"/>
      <c r="C57" s="104"/>
      <c r="D57" s="104"/>
      <c r="E57" s="104"/>
      <c r="F57" s="104"/>
      <c r="G57" s="104"/>
      <c r="H57" s="104"/>
      <c r="I57" s="104"/>
      <c r="L57" s="67" t="s">
        <v>38</v>
      </c>
      <c r="M57" s="67"/>
      <c r="N57" s="67"/>
      <c r="O57" s="67"/>
      <c r="P57" s="67"/>
      <c r="Q57" s="67"/>
      <c r="R57" s="67"/>
      <c r="S57" s="67"/>
      <c r="T57" s="67"/>
    </row>
    <row r="58" spans="1:20" ht="12.95" customHeight="1" x14ac:dyDescent="0.2">
      <c r="A58" s="97" t="s">
        <v>30</v>
      </c>
      <c r="B58" s="97"/>
      <c r="C58" s="97"/>
      <c r="D58" s="97"/>
      <c r="E58" s="97"/>
      <c r="F58" s="97"/>
      <c r="G58" s="97"/>
      <c r="H58" s="97"/>
      <c r="I58" s="97"/>
      <c r="L58" s="53" t="s">
        <v>58</v>
      </c>
      <c r="M58" s="68"/>
      <c r="N58" s="68"/>
      <c r="O58" s="68"/>
      <c r="P58" s="68"/>
      <c r="Q58" s="68"/>
      <c r="R58" s="68"/>
      <c r="S58" s="68"/>
      <c r="T58" s="68"/>
    </row>
    <row r="59" spans="1:20" x14ac:dyDescent="0.2">
      <c r="A59" s="13"/>
      <c r="B59" s="13"/>
      <c r="C59" s="13"/>
      <c r="D59" s="13"/>
      <c r="E59" s="13"/>
      <c r="F59" s="14"/>
      <c r="G59" s="13"/>
      <c r="H59" s="13"/>
      <c r="I59" s="13"/>
      <c r="L59" s="69" t="s">
        <v>30</v>
      </c>
      <c r="M59" s="69"/>
      <c r="N59" s="69"/>
      <c r="O59" s="69"/>
      <c r="P59" s="69"/>
      <c r="Q59" s="69"/>
      <c r="R59" s="69"/>
      <c r="S59" s="69"/>
      <c r="T59" s="69"/>
    </row>
    <row r="60" spans="1:20" x14ac:dyDescent="0.2">
      <c r="A60" s="97"/>
      <c r="B60" s="97"/>
      <c r="C60" s="97"/>
      <c r="D60" s="97"/>
      <c r="E60" s="97"/>
      <c r="F60" s="105"/>
      <c r="G60" s="97"/>
      <c r="H60" s="97"/>
      <c r="I60" s="97"/>
      <c r="L60" s="122"/>
      <c r="M60" s="122"/>
      <c r="N60" s="122"/>
      <c r="O60" s="122"/>
      <c r="P60" s="122"/>
      <c r="Q60" s="123"/>
      <c r="R60" s="122"/>
      <c r="S60" s="122"/>
      <c r="T60" s="122"/>
    </row>
    <row r="62" spans="1:20" x14ac:dyDescent="0.2">
      <c r="G62" s="106"/>
      <c r="H62" s="98"/>
      <c r="I62" s="98"/>
      <c r="R62" s="106"/>
      <c r="S62" s="98"/>
      <c r="T62" s="98"/>
    </row>
    <row r="63" spans="1:20" x14ac:dyDescent="0.2">
      <c r="G63" s="98"/>
      <c r="H63" s="98"/>
      <c r="I63" s="98"/>
      <c r="R63" s="98"/>
      <c r="S63" s="98"/>
      <c r="T63" s="98"/>
    </row>
  </sheetData>
  <mergeCells count="41">
    <mergeCell ref="L60:T60"/>
    <mergeCell ref="R62:T62"/>
    <mergeCell ref="R63:T63"/>
    <mergeCell ref="G62:I62"/>
    <mergeCell ref="G63:I63"/>
    <mergeCell ref="A60:I60"/>
    <mergeCell ref="A58:I58"/>
    <mergeCell ref="B37:C37"/>
    <mergeCell ref="D37:E37"/>
    <mergeCell ref="F37:G37"/>
    <mergeCell ref="H37:I37"/>
    <mergeCell ref="B52:C52"/>
    <mergeCell ref="D52:E52"/>
    <mergeCell ref="F52:G52"/>
    <mergeCell ref="H52:I52"/>
    <mergeCell ref="A57:I57"/>
    <mergeCell ref="B6:C6"/>
    <mergeCell ref="D6:E6"/>
    <mergeCell ref="F6:G6"/>
    <mergeCell ref="H6:I6"/>
    <mergeCell ref="B36:C36"/>
    <mergeCell ref="D36:E36"/>
    <mergeCell ref="F36:G36"/>
    <mergeCell ref="H36:I36"/>
    <mergeCell ref="L2:T2"/>
    <mergeCell ref="L3:T3"/>
    <mergeCell ref="A2:I2"/>
    <mergeCell ref="A3:I3"/>
    <mergeCell ref="A4:I4"/>
    <mergeCell ref="M52:N52"/>
    <mergeCell ref="O52:P52"/>
    <mergeCell ref="Q52:R52"/>
    <mergeCell ref="S52:T52"/>
    <mergeCell ref="M36:N36"/>
    <mergeCell ref="O36:P36"/>
    <mergeCell ref="Q36:R36"/>
    <mergeCell ref="S36:T36"/>
    <mergeCell ref="M37:N37"/>
    <mergeCell ref="O37:P37"/>
    <mergeCell ref="Q37:R37"/>
    <mergeCell ref="S37:T37"/>
  </mergeCells>
  <printOptions horizontalCentered="1"/>
  <pageMargins left="0.7" right="0.7" top="0.75" bottom="0.75" header="0.3" footer="0.3"/>
  <pageSetup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CBM</vt:lpstr>
      <vt:lpstr>EHS</vt:lpstr>
      <vt:lpstr>LAS</vt:lpstr>
      <vt:lpstr>PAA</vt:lpstr>
      <vt:lpstr>VCAA</vt:lpstr>
      <vt:lpstr>Total</vt:lpstr>
      <vt:lpstr>CBM!Print_Area</vt:lpstr>
      <vt:lpstr>EHS!Print_Area</vt:lpstr>
      <vt:lpstr>LAS!Print_Area</vt:lpstr>
      <vt:lpstr>PAA!Print_Area</vt:lpstr>
      <vt:lpstr>Total!Print_Area</vt:lpstr>
      <vt:lpstr>VCAA!Print_Area</vt:lpstr>
    </vt:vector>
  </TitlesOfParts>
  <Company>University of Illinois @ Springfield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LGRAN1</dc:creator>
  <cp:lastModifiedBy>Jones, Robert J</cp:lastModifiedBy>
  <cp:lastPrinted>2018-01-30T17:05:14Z</cp:lastPrinted>
  <dcterms:created xsi:type="dcterms:W3CDTF">2004-11-16T17:58:32Z</dcterms:created>
  <dcterms:modified xsi:type="dcterms:W3CDTF">2018-01-30T17:05:20Z</dcterms:modified>
</cp:coreProperties>
</file>