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820"/>
  </bookViews>
  <sheets>
    <sheet name="Summary BA" sheetId="14" r:id="rId1"/>
    <sheet name="PeerCost &amp; CrHr PAD" sheetId="1" state="hidden" r:id="rId2"/>
    <sheet name="Table 1 PAD" sheetId="8" state="hidden" r:id="rId3"/>
    <sheet name="Table 1 MPA" sheetId="2" state="hidden" r:id="rId4"/>
    <sheet name="Table 1 DPA" sheetId="9" state="hidden" r:id="rId5"/>
  </sheets>
  <definedNames>
    <definedName name="_xlnm.Print_Area" localSheetId="0">'Summary BA'!$A$2:$G$44</definedName>
    <definedName name="_xlnm.Print_Area" localSheetId="2">'Table 1 PAD'!$A$1:$I$79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4" l="1"/>
  <c r="F33" i="14"/>
  <c r="F21" i="14"/>
  <c r="F11" i="14"/>
  <c r="E40" i="14"/>
  <c r="E33" i="14"/>
  <c r="E21" i="14"/>
  <c r="E11" i="14"/>
  <c r="D40" i="14" l="1"/>
  <c r="D33" i="14"/>
  <c r="D21" i="14"/>
  <c r="D11" i="14"/>
  <c r="C40" i="14" l="1"/>
  <c r="C33" i="14"/>
  <c r="C21" i="14"/>
  <c r="C11" i="14"/>
  <c r="B40" i="14" l="1"/>
  <c r="B33" i="14"/>
  <c r="B21" i="14"/>
  <c r="B11" i="14"/>
  <c r="G40" i="14" l="1"/>
  <c r="G33" i="14"/>
  <c r="G21" i="14"/>
  <c r="G11" i="14"/>
  <c r="I84" i="8" l="1"/>
  <c r="I83" i="8"/>
  <c r="I82" i="8"/>
  <c r="I81" i="8"/>
  <c r="I80" i="8"/>
  <c r="H64" i="8"/>
  <c r="G64" i="8" s="1"/>
  <c r="H63" i="8"/>
  <c r="G63" i="8" s="1"/>
  <c r="H62" i="8"/>
  <c r="E62" i="8" s="1"/>
  <c r="H61" i="8"/>
  <c r="E61" i="8" s="1"/>
  <c r="H60" i="8"/>
  <c r="E60" i="8" s="1"/>
  <c r="H44" i="8"/>
  <c r="H43" i="8"/>
  <c r="H42" i="8"/>
  <c r="H41" i="8"/>
  <c r="H40" i="8"/>
  <c r="H24" i="8"/>
  <c r="G24" i="8" s="1"/>
  <c r="H23" i="8"/>
  <c r="G23" i="8" s="1"/>
  <c r="H22" i="8"/>
  <c r="E22" i="8" s="1"/>
  <c r="G22" i="8"/>
  <c r="H21" i="8"/>
  <c r="G21" i="8" s="1"/>
  <c r="H20" i="8"/>
  <c r="E20" i="8" s="1"/>
  <c r="H20" i="9"/>
  <c r="E20" i="9" s="1"/>
  <c r="I84" i="9"/>
  <c r="I83" i="9"/>
  <c r="I82" i="9"/>
  <c r="I81" i="9"/>
  <c r="I80" i="9"/>
  <c r="I84" i="2"/>
  <c r="I83" i="2"/>
  <c r="I82" i="2"/>
  <c r="I81" i="2"/>
  <c r="I80" i="2"/>
  <c r="H64" i="9"/>
  <c r="G64" i="9" s="1"/>
  <c r="H63" i="9"/>
  <c r="G63" i="9" s="1"/>
  <c r="H62" i="9"/>
  <c r="G62" i="9" s="1"/>
  <c r="H61" i="9"/>
  <c r="G61" i="9" s="1"/>
  <c r="H60" i="9"/>
  <c r="E60" i="9" s="1"/>
  <c r="G60" i="9"/>
  <c r="H64" i="2"/>
  <c r="E64" i="2" s="1"/>
  <c r="H63" i="2"/>
  <c r="G63" i="2" s="1"/>
  <c r="H62" i="2"/>
  <c r="E62" i="2" s="1"/>
  <c r="H61" i="2"/>
  <c r="G61" i="2" s="1"/>
  <c r="H60" i="2"/>
  <c r="G60" i="2" s="1"/>
  <c r="H44" i="9"/>
  <c r="H43" i="9"/>
  <c r="H42" i="9"/>
  <c r="H41" i="9"/>
  <c r="H40" i="9"/>
  <c r="H44" i="2"/>
  <c r="H43" i="2"/>
  <c r="H42" i="2"/>
  <c r="H41" i="2"/>
  <c r="H40" i="2"/>
  <c r="H24" i="9"/>
  <c r="G24" i="9" s="1"/>
  <c r="H23" i="9"/>
  <c r="G23" i="9" s="1"/>
  <c r="H22" i="9"/>
  <c r="G22" i="9" s="1"/>
  <c r="H21" i="9"/>
  <c r="G21" i="9" s="1"/>
  <c r="H24" i="2"/>
  <c r="E24" i="2" s="1"/>
  <c r="H23" i="2"/>
  <c r="G23" i="2" s="1"/>
  <c r="H22" i="2"/>
  <c r="G22" i="2" s="1"/>
  <c r="H21" i="2"/>
  <c r="G21" i="2" s="1"/>
  <c r="H20" i="2"/>
  <c r="E20" i="2" s="1"/>
  <c r="E63" i="9" l="1"/>
  <c r="E22" i="9"/>
  <c r="G20" i="2"/>
  <c r="E60" i="2"/>
  <c r="G24" i="2"/>
  <c r="G62" i="2"/>
  <c r="E64" i="8"/>
  <c r="E63" i="8"/>
  <c r="G62" i="8"/>
  <c r="G61" i="8"/>
  <c r="E24" i="8"/>
  <c r="G20" i="8"/>
  <c r="E23" i="8"/>
  <c r="E21" i="8"/>
  <c r="G60" i="8"/>
  <c r="E63" i="2"/>
  <c r="E22" i="2"/>
  <c r="E23" i="2"/>
  <c r="E62" i="9"/>
  <c r="E23" i="9"/>
  <c r="G20" i="9"/>
  <c r="E21" i="9"/>
  <c r="G64" i="2"/>
  <c r="E61" i="9"/>
  <c r="E61" i="2"/>
  <c r="E64" i="9"/>
  <c r="E24" i="9"/>
  <c r="E21" i="2"/>
  <c r="I79" i="9" l="1"/>
  <c r="H59" i="9"/>
  <c r="H39" i="9"/>
  <c r="H19" i="9"/>
  <c r="G19" i="9" s="1"/>
  <c r="I79" i="2"/>
  <c r="H59" i="2"/>
  <c r="G59" i="2" s="1"/>
  <c r="H39" i="2"/>
  <c r="H19" i="2"/>
  <c r="G19" i="2" s="1"/>
  <c r="I79" i="8"/>
  <c r="H59" i="8"/>
  <c r="G59" i="8" s="1"/>
  <c r="H39" i="8"/>
  <c r="H19" i="8"/>
  <c r="G19" i="8" s="1"/>
  <c r="I78" i="9"/>
  <c r="H58" i="9"/>
  <c r="G58" i="9" s="1"/>
  <c r="H38" i="9"/>
  <c r="H18" i="9"/>
  <c r="E18" i="9" s="1"/>
  <c r="I78" i="2"/>
  <c r="H58" i="2"/>
  <c r="G58" i="2" s="1"/>
  <c r="H38" i="2"/>
  <c r="H18" i="2"/>
  <c r="E18" i="2" s="1"/>
  <c r="I78" i="8"/>
  <c r="H58" i="8"/>
  <c r="G58" i="8" s="1"/>
  <c r="H38" i="8"/>
  <c r="H18" i="8"/>
  <c r="E18" i="8" s="1"/>
  <c r="I77" i="9"/>
  <c r="H57" i="9"/>
  <c r="E57" i="9" s="1"/>
  <c r="G57" i="9"/>
  <c r="H37" i="9"/>
  <c r="I77" i="2"/>
  <c r="H57" i="2"/>
  <c r="E57" i="2" s="1"/>
  <c r="H37" i="2"/>
  <c r="I77" i="8"/>
  <c r="H57" i="8"/>
  <c r="G57" i="8" s="1"/>
  <c r="H37" i="8"/>
  <c r="I76" i="9"/>
  <c r="H56" i="9"/>
  <c r="G56" i="9" s="1"/>
  <c r="I76" i="2"/>
  <c r="H56" i="2"/>
  <c r="G56" i="2" s="1"/>
  <c r="I76" i="8"/>
  <c r="H56" i="8"/>
  <c r="E56" i="8" s="1"/>
  <c r="H35" i="8"/>
  <c r="H14" i="2"/>
  <c r="E14" i="2" s="1"/>
  <c r="I73" i="2"/>
  <c r="I71" i="2"/>
  <c r="H51" i="2"/>
  <c r="H9" i="9"/>
  <c r="G9" i="9" s="1"/>
  <c r="H48" i="9"/>
  <c r="H8" i="9"/>
  <c r="E8" i="9" s="1"/>
  <c r="H10" i="9"/>
  <c r="E10" i="9"/>
  <c r="H11" i="9"/>
  <c r="G11" i="9" s="1"/>
  <c r="H12" i="9"/>
  <c r="E12" i="9" s="1"/>
  <c r="H13" i="9"/>
  <c r="G13" i="9" s="1"/>
  <c r="H14" i="9"/>
  <c r="G14" i="9" s="1"/>
  <c r="H15" i="9"/>
  <c r="E15" i="9" s="1"/>
  <c r="H16" i="9"/>
  <c r="E16" i="9" s="1"/>
  <c r="H17" i="9"/>
  <c r="E17" i="9" s="1"/>
  <c r="H28" i="9"/>
  <c r="H29" i="9"/>
  <c r="H30" i="9"/>
  <c r="H31" i="9"/>
  <c r="H32" i="9"/>
  <c r="H33" i="9"/>
  <c r="H34" i="9"/>
  <c r="H35" i="9"/>
  <c r="H36" i="9"/>
  <c r="H49" i="9"/>
  <c r="G49" i="9" s="1"/>
  <c r="H50" i="9"/>
  <c r="E50" i="9" s="1"/>
  <c r="H51" i="9"/>
  <c r="G51" i="9" s="1"/>
  <c r="H52" i="9"/>
  <c r="G52" i="9" s="1"/>
  <c r="H53" i="9"/>
  <c r="E53" i="9" s="1"/>
  <c r="H54" i="9"/>
  <c r="G54" i="9" s="1"/>
  <c r="H55" i="9"/>
  <c r="G55" i="9" s="1"/>
  <c r="I68" i="9"/>
  <c r="I69" i="9"/>
  <c r="I70" i="9"/>
  <c r="I71" i="9"/>
  <c r="I72" i="9"/>
  <c r="I73" i="9"/>
  <c r="I74" i="9"/>
  <c r="I75" i="9"/>
  <c r="H8" i="8"/>
  <c r="G8" i="8" s="1"/>
  <c r="E8" i="8"/>
  <c r="H9" i="8"/>
  <c r="H10" i="8"/>
  <c r="G10" i="8"/>
  <c r="H11" i="8"/>
  <c r="G11" i="8" s="1"/>
  <c r="H12" i="8"/>
  <c r="G12" i="8" s="1"/>
  <c r="H13" i="8"/>
  <c r="G13" i="8" s="1"/>
  <c r="H14" i="8"/>
  <c r="G14" i="8" s="1"/>
  <c r="H15" i="8"/>
  <c r="E15" i="8" s="1"/>
  <c r="G15" i="8"/>
  <c r="H16" i="8"/>
  <c r="E16" i="8" s="1"/>
  <c r="H17" i="8"/>
  <c r="E17" i="8" s="1"/>
  <c r="G17" i="8"/>
  <c r="H28" i="8"/>
  <c r="H29" i="8"/>
  <c r="H30" i="8"/>
  <c r="H31" i="8"/>
  <c r="H32" i="8"/>
  <c r="H33" i="8"/>
  <c r="H34" i="8"/>
  <c r="H36" i="8"/>
  <c r="H48" i="8"/>
  <c r="E48" i="8" s="1"/>
  <c r="H49" i="8"/>
  <c r="G49" i="8" s="1"/>
  <c r="H50" i="8"/>
  <c r="E50" i="8" s="1"/>
  <c r="H51" i="8"/>
  <c r="E51" i="8" s="1"/>
  <c r="H52" i="8"/>
  <c r="H53" i="8"/>
  <c r="G53" i="8" s="1"/>
  <c r="H54" i="8"/>
  <c r="H55" i="8"/>
  <c r="E55" i="8" s="1"/>
  <c r="I68" i="8"/>
  <c r="I69" i="8"/>
  <c r="I70" i="8"/>
  <c r="I71" i="8"/>
  <c r="I72" i="8"/>
  <c r="I73" i="8"/>
  <c r="I74" i="8"/>
  <c r="I75" i="8"/>
  <c r="H36" i="2"/>
  <c r="H17" i="2"/>
  <c r="E17" i="2" s="1"/>
  <c r="H16" i="2"/>
  <c r="E16" i="2" s="1"/>
  <c r="X48" i="1"/>
  <c r="W48" i="1"/>
  <c r="U48" i="1"/>
  <c r="U98" i="1" s="1"/>
  <c r="U104" i="1" s="1"/>
  <c r="T48" i="1"/>
  <c r="T98" i="1" s="1"/>
  <c r="T104" i="1" s="1"/>
  <c r="R48" i="1"/>
  <c r="R98" i="1" s="1"/>
  <c r="O48" i="1"/>
  <c r="O98" i="1" s="1"/>
  <c r="O104" i="1" s="1"/>
  <c r="P104" i="1" s="1"/>
  <c r="L48" i="1"/>
  <c r="I48" i="1"/>
  <c r="I98" i="1"/>
  <c r="F48" i="1"/>
  <c r="F98" i="1" s="1"/>
  <c r="E48" i="1"/>
  <c r="E54" i="1" s="1"/>
  <c r="C48" i="1"/>
  <c r="C98" i="1" s="1"/>
  <c r="C104" i="1" s="1"/>
  <c r="B48" i="1"/>
  <c r="B98" i="1" s="1"/>
  <c r="B104" i="1" s="1"/>
  <c r="X92" i="1"/>
  <c r="X43" i="1"/>
  <c r="X93" i="1"/>
  <c r="X44" i="1"/>
  <c r="X94" i="1" s="1"/>
  <c r="X45" i="1"/>
  <c r="X46" i="1"/>
  <c r="X96" i="1" s="1"/>
  <c r="X97" i="1"/>
  <c r="X49" i="1"/>
  <c r="X99" i="1" s="1"/>
  <c r="X50" i="1"/>
  <c r="X51" i="1"/>
  <c r="X101" i="1" s="1"/>
  <c r="X52" i="1"/>
  <c r="X102" i="1" s="1"/>
  <c r="W92" i="1"/>
  <c r="W43" i="1"/>
  <c r="W93" i="1" s="1"/>
  <c r="W44" i="1"/>
  <c r="W45" i="1"/>
  <c r="W95" i="1" s="1"/>
  <c r="W46" i="1"/>
  <c r="W96" i="1" s="1"/>
  <c r="W97" i="1"/>
  <c r="W49" i="1"/>
  <c r="W50" i="1"/>
  <c r="W100" i="1"/>
  <c r="W51" i="1"/>
  <c r="W101" i="1"/>
  <c r="W52" i="1"/>
  <c r="W102" i="1" s="1"/>
  <c r="U92" i="1"/>
  <c r="U43" i="1"/>
  <c r="U44" i="1"/>
  <c r="U94" i="1" s="1"/>
  <c r="U45" i="1"/>
  <c r="U95" i="1" s="1"/>
  <c r="U46" i="1"/>
  <c r="U97" i="1"/>
  <c r="U49" i="1"/>
  <c r="U99" i="1" s="1"/>
  <c r="U50" i="1"/>
  <c r="U100" i="1" s="1"/>
  <c r="U51" i="1"/>
  <c r="U52" i="1"/>
  <c r="T92" i="1"/>
  <c r="T43" i="1"/>
  <c r="T93" i="1" s="1"/>
  <c r="T44" i="1"/>
  <c r="T94" i="1" s="1"/>
  <c r="T45" i="1"/>
  <c r="T46" i="1"/>
  <c r="T96" i="1" s="1"/>
  <c r="T97" i="1"/>
  <c r="T49" i="1"/>
  <c r="T99" i="1" s="1"/>
  <c r="T50" i="1"/>
  <c r="T51" i="1"/>
  <c r="T101" i="1" s="1"/>
  <c r="T52" i="1"/>
  <c r="T102" i="1" s="1"/>
  <c r="R42" i="1"/>
  <c r="R43" i="1"/>
  <c r="R93" i="1" s="1"/>
  <c r="R44" i="1"/>
  <c r="R94" i="1" s="1"/>
  <c r="R45" i="1"/>
  <c r="R95" i="1" s="1"/>
  <c r="R46" i="1"/>
  <c r="R96" i="1" s="1"/>
  <c r="R47" i="1"/>
  <c r="R97" i="1" s="1"/>
  <c r="R49" i="1"/>
  <c r="R99" i="1"/>
  <c r="R50" i="1"/>
  <c r="R100" i="1" s="1"/>
  <c r="R51" i="1"/>
  <c r="R52" i="1"/>
  <c r="R102" i="1"/>
  <c r="Q42" i="1"/>
  <c r="Q92" i="1" s="1"/>
  <c r="Q43" i="1"/>
  <c r="Q44" i="1"/>
  <c r="Q94" i="1" s="1"/>
  <c r="Q45" i="1"/>
  <c r="S45" i="1" s="1"/>
  <c r="Q46" i="1"/>
  <c r="S46" i="1" s="1"/>
  <c r="Q47" i="1"/>
  <c r="Q97" i="1" s="1"/>
  <c r="Q48" i="1"/>
  <c r="Q98" i="1" s="1"/>
  <c r="Q49" i="1"/>
  <c r="Q50" i="1"/>
  <c r="Q100" i="1" s="1"/>
  <c r="Q51" i="1"/>
  <c r="Q101" i="1" s="1"/>
  <c r="Q52" i="1"/>
  <c r="O92" i="1"/>
  <c r="O43" i="1"/>
  <c r="O93" i="1" s="1"/>
  <c r="O44" i="1"/>
  <c r="O45" i="1"/>
  <c r="O95" i="1" s="1"/>
  <c r="O46" i="1"/>
  <c r="O96" i="1" s="1"/>
  <c r="O47" i="1"/>
  <c r="O97" i="1" s="1"/>
  <c r="O49" i="1"/>
  <c r="O50" i="1"/>
  <c r="O100" i="1"/>
  <c r="O51" i="1"/>
  <c r="O101" i="1" s="1"/>
  <c r="O52" i="1"/>
  <c r="O102" i="1" s="1"/>
  <c r="N92" i="1"/>
  <c r="N43" i="1"/>
  <c r="N44" i="1"/>
  <c r="N94" i="1" s="1"/>
  <c r="N45" i="1"/>
  <c r="N95" i="1" s="1"/>
  <c r="N46" i="1"/>
  <c r="N96" i="1" s="1"/>
  <c r="N47" i="1"/>
  <c r="N97" i="1" s="1"/>
  <c r="N48" i="1"/>
  <c r="N98" i="1" s="1"/>
  <c r="N49" i="1"/>
  <c r="N99" i="1" s="1"/>
  <c r="N50" i="1"/>
  <c r="N51" i="1"/>
  <c r="N101" i="1" s="1"/>
  <c r="N52" i="1"/>
  <c r="L42" i="1"/>
  <c r="L43" i="1"/>
  <c r="L44" i="1"/>
  <c r="L94" i="1" s="1"/>
  <c r="L45" i="1"/>
  <c r="L95" i="1" s="1"/>
  <c r="L46" i="1"/>
  <c r="L47" i="1"/>
  <c r="L97" i="1" s="1"/>
  <c r="L49" i="1"/>
  <c r="L99" i="1" s="1"/>
  <c r="L50" i="1"/>
  <c r="L100" i="1" s="1"/>
  <c r="L51" i="1"/>
  <c r="L52" i="1"/>
  <c r="L102" i="1" s="1"/>
  <c r="K42" i="1"/>
  <c r="K92" i="1" s="1"/>
  <c r="K43" i="1"/>
  <c r="K44" i="1"/>
  <c r="K94" i="1" s="1"/>
  <c r="K45" i="1"/>
  <c r="K95" i="1"/>
  <c r="K46" i="1"/>
  <c r="K96" i="1" s="1"/>
  <c r="K47" i="1"/>
  <c r="K48" i="1"/>
  <c r="K98" i="1" s="1"/>
  <c r="K49" i="1"/>
  <c r="K99" i="1" s="1"/>
  <c r="K50" i="1"/>
  <c r="K100" i="1" s="1"/>
  <c r="K51" i="1"/>
  <c r="K52" i="1"/>
  <c r="I92" i="1"/>
  <c r="I43" i="1"/>
  <c r="I93" i="1" s="1"/>
  <c r="I44" i="1"/>
  <c r="I94" i="1" s="1"/>
  <c r="I45" i="1"/>
  <c r="I95" i="1" s="1"/>
  <c r="I46" i="1"/>
  <c r="I96" i="1" s="1"/>
  <c r="I47" i="1"/>
  <c r="I49" i="1"/>
  <c r="I50" i="1"/>
  <c r="I100" i="1" s="1"/>
  <c r="I51" i="1"/>
  <c r="I101" i="1" s="1"/>
  <c r="I52" i="1"/>
  <c r="H92" i="1"/>
  <c r="H43" i="1"/>
  <c r="H44" i="1"/>
  <c r="H94" i="1" s="1"/>
  <c r="H45" i="1"/>
  <c r="H95" i="1" s="1"/>
  <c r="H46" i="1"/>
  <c r="H96" i="1" s="1"/>
  <c r="H47" i="1"/>
  <c r="H97" i="1" s="1"/>
  <c r="H48" i="1"/>
  <c r="H49" i="1"/>
  <c r="H99" i="1"/>
  <c r="H50" i="1"/>
  <c r="H100" i="1" s="1"/>
  <c r="H51" i="1"/>
  <c r="H101" i="1" s="1"/>
  <c r="H52" i="1"/>
  <c r="H102" i="1" s="1"/>
  <c r="F42" i="1"/>
  <c r="F43" i="1"/>
  <c r="F93" i="1" s="1"/>
  <c r="F44" i="1"/>
  <c r="F45" i="1"/>
  <c r="F95" i="1" s="1"/>
  <c r="F46" i="1"/>
  <c r="F47" i="1"/>
  <c r="F49" i="1"/>
  <c r="F99" i="1"/>
  <c r="F50" i="1"/>
  <c r="F100" i="1" s="1"/>
  <c r="F51" i="1"/>
  <c r="F101" i="1" s="1"/>
  <c r="F52" i="1"/>
  <c r="F102" i="1" s="1"/>
  <c r="E42" i="1"/>
  <c r="E92" i="1" s="1"/>
  <c r="E43" i="1"/>
  <c r="E44" i="1"/>
  <c r="E94" i="1" s="1"/>
  <c r="E45" i="1"/>
  <c r="E95" i="1" s="1"/>
  <c r="E46" i="1"/>
  <c r="E96" i="1" s="1"/>
  <c r="E47" i="1"/>
  <c r="E49" i="1"/>
  <c r="E99" i="1" s="1"/>
  <c r="E50" i="1"/>
  <c r="E100" i="1" s="1"/>
  <c r="E51" i="1"/>
  <c r="E101" i="1" s="1"/>
  <c r="E52" i="1"/>
  <c r="G52" i="1" s="1"/>
  <c r="E102" i="1"/>
  <c r="C43" i="1"/>
  <c r="C44" i="1"/>
  <c r="C94" i="1" s="1"/>
  <c r="C45" i="1"/>
  <c r="C46" i="1"/>
  <c r="C96" i="1" s="1"/>
  <c r="C47" i="1"/>
  <c r="C49" i="1"/>
  <c r="C50" i="1"/>
  <c r="C51" i="1"/>
  <c r="C101" i="1"/>
  <c r="C52" i="1"/>
  <c r="C102" i="1" s="1"/>
  <c r="B43" i="1"/>
  <c r="B93" i="1" s="1"/>
  <c r="B44" i="1"/>
  <c r="B45" i="1"/>
  <c r="B95" i="1" s="1"/>
  <c r="B46" i="1"/>
  <c r="B96" i="1" s="1"/>
  <c r="B47" i="1"/>
  <c r="B97" i="1" s="1"/>
  <c r="B49" i="1"/>
  <c r="B99" i="1" s="1"/>
  <c r="B50" i="1"/>
  <c r="B100" i="1" s="1"/>
  <c r="B51" i="1"/>
  <c r="B52" i="1"/>
  <c r="X86" i="1"/>
  <c r="W86" i="1"/>
  <c r="U86" i="1"/>
  <c r="T86" i="1"/>
  <c r="R86" i="1"/>
  <c r="Q86" i="1"/>
  <c r="O86" i="1"/>
  <c r="N86" i="1"/>
  <c r="L86" i="1"/>
  <c r="K86" i="1"/>
  <c r="I86" i="1"/>
  <c r="H86" i="1"/>
  <c r="J86" i="1" s="1"/>
  <c r="X85" i="1"/>
  <c r="Y85" i="1" s="1"/>
  <c r="W85" i="1"/>
  <c r="U85" i="1"/>
  <c r="T85" i="1"/>
  <c r="R85" i="1"/>
  <c r="Q85" i="1"/>
  <c r="O85" i="1"/>
  <c r="N85" i="1"/>
  <c r="L85" i="1"/>
  <c r="K85" i="1"/>
  <c r="I85" i="1"/>
  <c r="H85" i="1"/>
  <c r="F85" i="1"/>
  <c r="E85" i="1"/>
  <c r="C85" i="1"/>
  <c r="B85" i="1"/>
  <c r="Y84" i="1"/>
  <c r="V84" i="1"/>
  <c r="S84" i="1"/>
  <c r="P84" i="1"/>
  <c r="M84" i="1"/>
  <c r="J84" i="1"/>
  <c r="G84" i="1"/>
  <c r="D84" i="1"/>
  <c r="Y83" i="1"/>
  <c r="V83" i="1"/>
  <c r="S83" i="1"/>
  <c r="P83" i="1"/>
  <c r="M83" i="1"/>
  <c r="J83" i="1"/>
  <c r="G83" i="1"/>
  <c r="D83" i="1"/>
  <c r="Y82" i="1"/>
  <c r="Y81" i="1"/>
  <c r="V81" i="1"/>
  <c r="S81" i="1"/>
  <c r="P81" i="1"/>
  <c r="M81" i="1"/>
  <c r="J81" i="1"/>
  <c r="G81" i="1"/>
  <c r="D81" i="1"/>
  <c r="Y80" i="1"/>
  <c r="V80" i="1"/>
  <c r="S80" i="1"/>
  <c r="P80" i="1"/>
  <c r="M80" i="1"/>
  <c r="J80" i="1"/>
  <c r="Y79" i="1"/>
  <c r="V79" i="1"/>
  <c r="S79" i="1"/>
  <c r="P79" i="1"/>
  <c r="M79" i="1"/>
  <c r="J79" i="1"/>
  <c r="G79" i="1"/>
  <c r="D79" i="1"/>
  <c r="X73" i="1"/>
  <c r="W73" i="1"/>
  <c r="U73" i="1"/>
  <c r="T73" i="1"/>
  <c r="V73" i="1" s="1"/>
  <c r="R73" i="1"/>
  <c r="S73" i="1" s="1"/>
  <c r="O73" i="1"/>
  <c r="P73" i="1" s="1"/>
  <c r="L73" i="1"/>
  <c r="M73" i="1" s="1"/>
  <c r="I73" i="1"/>
  <c r="J73" i="1" s="1"/>
  <c r="F73" i="1"/>
  <c r="E73" i="1"/>
  <c r="C73" i="1"/>
  <c r="B73" i="1"/>
  <c r="X72" i="1"/>
  <c r="W72" i="1"/>
  <c r="U72" i="1"/>
  <c r="T72" i="1"/>
  <c r="R72" i="1"/>
  <c r="Q72" i="1"/>
  <c r="O72" i="1"/>
  <c r="N72" i="1"/>
  <c r="L72" i="1"/>
  <c r="K72" i="1"/>
  <c r="I72" i="1"/>
  <c r="H72" i="1"/>
  <c r="F72" i="1"/>
  <c r="E72" i="1"/>
  <c r="C72" i="1"/>
  <c r="B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67" i="1"/>
  <c r="V67" i="1"/>
  <c r="S67" i="1"/>
  <c r="P67" i="1"/>
  <c r="M67" i="1"/>
  <c r="J67" i="1"/>
  <c r="G67" i="1"/>
  <c r="D67" i="1"/>
  <c r="Y66" i="1"/>
  <c r="V66" i="1"/>
  <c r="S66" i="1"/>
  <c r="P66" i="1"/>
  <c r="M66" i="1"/>
  <c r="J66" i="1"/>
  <c r="G66" i="1"/>
  <c r="D66" i="1"/>
  <c r="Y65" i="1"/>
  <c r="V65" i="1"/>
  <c r="S65" i="1"/>
  <c r="P65" i="1"/>
  <c r="M65" i="1"/>
  <c r="J65" i="1"/>
  <c r="G65" i="1"/>
  <c r="D65" i="1"/>
  <c r="Y64" i="1"/>
  <c r="V64" i="1"/>
  <c r="P64" i="1"/>
  <c r="M64" i="1"/>
  <c r="J64" i="1"/>
  <c r="G64" i="1"/>
  <c r="D64" i="1"/>
  <c r="Y63" i="1"/>
  <c r="V63" i="1"/>
  <c r="S63" i="1"/>
  <c r="M63" i="1"/>
  <c r="J63" i="1"/>
  <c r="G63" i="1"/>
  <c r="D63" i="1"/>
  <c r="Y62" i="1"/>
  <c r="V62" i="1"/>
  <c r="S62" i="1"/>
  <c r="P62" i="1"/>
  <c r="M62" i="1"/>
  <c r="J62" i="1"/>
  <c r="G62" i="1"/>
  <c r="D62" i="1"/>
  <c r="Y61" i="1"/>
  <c r="V61" i="1"/>
  <c r="S61" i="1"/>
  <c r="P61" i="1"/>
  <c r="M61" i="1"/>
  <c r="J61" i="1"/>
  <c r="G61" i="1"/>
  <c r="T54" i="1"/>
  <c r="C54" i="1"/>
  <c r="X47" i="1"/>
  <c r="W47" i="1"/>
  <c r="U47" i="1"/>
  <c r="T47" i="1"/>
  <c r="Y51" i="1"/>
  <c r="Y47" i="1"/>
  <c r="Y46" i="1"/>
  <c r="X35" i="1"/>
  <c r="W35" i="1"/>
  <c r="Y35" i="1" s="1"/>
  <c r="U35" i="1"/>
  <c r="V35" i="1" s="1"/>
  <c r="T35" i="1"/>
  <c r="R35" i="1"/>
  <c r="Q35" i="1"/>
  <c r="O35" i="1"/>
  <c r="N35" i="1"/>
  <c r="L35" i="1"/>
  <c r="M35" i="1" s="1"/>
  <c r="K35" i="1"/>
  <c r="I35" i="1"/>
  <c r="H35" i="1"/>
  <c r="F35" i="1"/>
  <c r="E35" i="1"/>
  <c r="C35" i="1"/>
  <c r="B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Y27" i="1"/>
  <c r="V27" i="1"/>
  <c r="S27" i="1"/>
  <c r="P27" i="1"/>
  <c r="M27" i="1"/>
  <c r="J27" i="1"/>
  <c r="G27" i="1"/>
  <c r="D27" i="1"/>
  <c r="Y26" i="1"/>
  <c r="V26" i="1"/>
  <c r="S26" i="1"/>
  <c r="P26" i="1"/>
  <c r="M26" i="1"/>
  <c r="J26" i="1"/>
  <c r="G26" i="1"/>
  <c r="D26" i="1"/>
  <c r="Y25" i="1"/>
  <c r="V25" i="1"/>
  <c r="S25" i="1"/>
  <c r="P25" i="1"/>
  <c r="M25" i="1"/>
  <c r="J25" i="1"/>
  <c r="G25" i="1"/>
  <c r="D25" i="1"/>
  <c r="S24" i="1"/>
  <c r="M24" i="1"/>
  <c r="G24" i="1"/>
  <c r="X18" i="1"/>
  <c r="W18" i="1"/>
  <c r="U18" i="1"/>
  <c r="T18" i="1"/>
  <c r="V18" i="1" s="1"/>
  <c r="R18" i="1"/>
  <c r="Q18" i="1"/>
  <c r="O18" i="1"/>
  <c r="N18" i="1"/>
  <c r="L18" i="1"/>
  <c r="K18" i="1"/>
  <c r="M18" i="1" s="1"/>
  <c r="I18" i="1"/>
  <c r="H18" i="1"/>
  <c r="F18" i="1"/>
  <c r="E18" i="1"/>
  <c r="C18" i="1"/>
  <c r="B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5" i="1"/>
  <c r="V15" i="1"/>
  <c r="S15" i="1"/>
  <c r="P15" i="1"/>
  <c r="M15" i="1"/>
  <c r="J15" i="1"/>
  <c r="G15" i="1"/>
  <c r="D15" i="1"/>
  <c r="Y14" i="1"/>
  <c r="V14" i="1"/>
  <c r="S14" i="1"/>
  <c r="P14" i="1"/>
  <c r="M14" i="1"/>
  <c r="J14" i="1"/>
  <c r="G14" i="1"/>
  <c r="D14" i="1"/>
  <c r="Y13" i="1"/>
  <c r="V13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H12" i="2"/>
  <c r="G12" i="2" s="1"/>
  <c r="I75" i="2"/>
  <c r="I74" i="2"/>
  <c r="I72" i="2"/>
  <c r="I70" i="2"/>
  <c r="I69" i="2"/>
  <c r="I68" i="2"/>
  <c r="H55" i="2"/>
  <c r="H54" i="2"/>
  <c r="G54" i="2" s="1"/>
  <c r="H53" i="2"/>
  <c r="H52" i="2"/>
  <c r="G52" i="2" s="1"/>
  <c r="H50" i="2"/>
  <c r="E50" i="2" s="1"/>
  <c r="H49" i="2"/>
  <c r="H48" i="2"/>
  <c r="G48" i="2" s="1"/>
  <c r="H35" i="2"/>
  <c r="H34" i="2"/>
  <c r="H33" i="2"/>
  <c r="H32" i="2"/>
  <c r="H31" i="2"/>
  <c r="H30" i="2"/>
  <c r="H29" i="2"/>
  <c r="H28" i="2"/>
  <c r="H15" i="2"/>
  <c r="H13" i="2"/>
  <c r="H11" i="2"/>
  <c r="E11" i="2" s="1"/>
  <c r="H10" i="2"/>
  <c r="E10" i="2" s="1"/>
  <c r="H9" i="2"/>
  <c r="E9" i="2" s="1"/>
  <c r="G9" i="2"/>
  <c r="H8" i="2"/>
  <c r="L101" i="1"/>
  <c r="E97" i="1"/>
  <c r="G53" i="9"/>
  <c r="O94" i="1"/>
  <c r="P94" i="1" s="1"/>
  <c r="P44" i="1"/>
  <c r="R101" i="1"/>
  <c r="L96" i="1"/>
  <c r="J46" i="1"/>
  <c r="O99" i="1"/>
  <c r="E10" i="8"/>
  <c r="C95" i="1"/>
  <c r="E51" i="2"/>
  <c r="G51" i="2"/>
  <c r="I54" i="1"/>
  <c r="J54" i="1" s="1"/>
  <c r="G10" i="9"/>
  <c r="P45" i="1"/>
  <c r="G17" i="9" l="1"/>
  <c r="Y73" i="1"/>
  <c r="M85" i="1"/>
  <c r="S86" i="1"/>
  <c r="E54" i="2"/>
  <c r="G50" i="9"/>
  <c r="E59" i="8"/>
  <c r="D52" i="1"/>
  <c r="E12" i="2"/>
  <c r="S52" i="1"/>
  <c r="D43" i="1"/>
  <c r="S97" i="1"/>
  <c r="Y97" i="1"/>
  <c r="J51" i="1"/>
  <c r="M45" i="1"/>
  <c r="V99" i="1"/>
  <c r="Y44" i="1"/>
  <c r="P97" i="1"/>
  <c r="Y72" i="1"/>
  <c r="G73" i="1"/>
  <c r="S42" i="1"/>
  <c r="G17" i="2"/>
  <c r="G51" i="8"/>
  <c r="M46" i="1"/>
  <c r="B54" i="1"/>
  <c r="V86" i="1"/>
  <c r="D50" i="1"/>
  <c r="G55" i="8"/>
  <c r="E57" i="8"/>
  <c r="G85" i="1"/>
  <c r="P47" i="1"/>
  <c r="S43" i="1"/>
  <c r="V97" i="1"/>
  <c r="G48" i="8"/>
  <c r="G15" i="9"/>
  <c r="G56" i="8"/>
  <c r="E58" i="8"/>
  <c r="P95" i="1"/>
  <c r="M94" i="1"/>
  <c r="S94" i="1"/>
  <c r="E56" i="2"/>
  <c r="P49" i="1"/>
  <c r="U54" i="1"/>
  <c r="V54" i="1" s="1"/>
  <c r="S85" i="1"/>
  <c r="J44" i="1"/>
  <c r="J96" i="1"/>
  <c r="P98" i="1"/>
  <c r="S101" i="1"/>
  <c r="S100" i="1"/>
  <c r="Y102" i="1"/>
  <c r="Y52" i="1"/>
  <c r="Y43" i="1"/>
  <c r="G50" i="2"/>
  <c r="J35" i="1"/>
  <c r="M44" i="1"/>
  <c r="M49" i="1"/>
  <c r="M50" i="1"/>
  <c r="M42" i="1"/>
  <c r="V46" i="1"/>
  <c r="Y101" i="1"/>
  <c r="M48" i="1"/>
  <c r="G16" i="8"/>
  <c r="E12" i="8"/>
  <c r="E58" i="2"/>
  <c r="J94" i="1"/>
  <c r="M95" i="1"/>
  <c r="G10" i="2"/>
  <c r="Y18" i="1"/>
  <c r="V45" i="1"/>
  <c r="O54" i="1"/>
  <c r="P54" i="1" s="1"/>
  <c r="V72" i="1"/>
  <c r="J85" i="1"/>
  <c r="P85" i="1"/>
  <c r="G49" i="1"/>
  <c r="J49" i="1"/>
  <c r="M52" i="1"/>
  <c r="P101" i="1"/>
  <c r="Q95" i="1"/>
  <c r="V43" i="1"/>
  <c r="W94" i="1"/>
  <c r="Y94" i="1" s="1"/>
  <c r="E53" i="8"/>
  <c r="G50" i="8"/>
  <c r="E54" i="9"/>
  <c r="E51" i="9"/>
  <c r="E58" i="9"/>
  <c r="G16" i="2"/>
  <c r="I99" i="1"/>
  <c r="J99" i="1" s="1"/>
  <c r="V44" i="1"/>
  <c r="D73" i="1"/>
  <c r="G102" i="1"/>
  <c r="G95" i="1"/>
  <c r="P92" i="1"/>
  <c r="V49" i="1"/>
  <c r="E9" i="9"/>
  <c r="P46" i="1"/>
  <c r="G18" i="1"/>
  <c r="S18" i="1"/>
  <c r="D35" i="1"/>
  <c r="P51" i="1"/>
  <c r="S72" i="1"/>
  <c r="P86" i="1"/>
  <c r="Y86" i="1"/>
  <c r="G100" i="1"/>
  <c r="K102" i="1"/>
  <c r="M102" i="1" s="1"/>
  <c r="Q102" i="1"/>
  <c r="S102" i="1" s="1"/>
  <c r="Q96" i="1"/>
  <c r="S96" i="1" s="1"/>
  <c r="U96" i="1"/>
  <c r="V96" i="1" s="1"/>
  <c r="Y92" i="1"/>
  <c r="E49" i="8"/>
  <c r="E11" i="8"/>
  <c r="E55" i="9"/>
  <c r="G16" i="9"/>
  <c r="E11" i="9"/>
  <c r="E59" i="2"/>
  <c r="P96" i="1"/>
  <c r="E48" i="2"/>
  <c r="S51" i="1"/>
  <c r="G11" i="2"/>
  <c r="G35" i="1"/>
  <c r="F54" i="1"/>
  <c r="G54" i="1" s="1"/>
  <c r="M72" i="1"/>
  <c r="D85" i="1"/>
  <c r="B102" i="1"/>
  <c r="D102" i="1" s="1"/>
  <c r="D45" i="1"/>
  <c r="D48" i="1"/>
  <c r="V48" i="1"/>
  <c r="E49" i="9"/>
  <c r="G45" i="1"/>
  <c r="M99" i="1"/>
  <c r="Y96" i="1"/>
  <c r="M96" i="1"/>
  <c r="S47" i="1"/>
  <c r="E52" i="2"/>
  <c r="S48" i="1"/>
  <c r="C100" i="1"/>
  <c r="D100" i="1" s="1"/>
  <c r="P99" i="1"/>
  <c r="G8" i="9"/>
  <c r="G18" i="8"/>
  <c r="G18" i="2"/>
  <c r="G18" i="9"/>
  <c r="D95" i="1"/>
  <c r="O53" i="1"/>
  <c r="V98" i="1"/>
  <c r="V104" i="1" s="1"/>
  <c r="D18" i="1"/>
  <c r="R54" i="1"/>
  <c r="S54" i="1" s="1"/>
  <c r="D72" i="1"/>
  <c r="M86" i="1"/>
  <c r="J95" i="1"/>
  <c r="J100" i="1"/>
  <c r="L92" i="1"/>
  <c r="M92" i="1" s="1"/>
  <c r="E56" i="9"/>
  <c r="G57" i="2"/>
  <c r="E19" i="2"/>
  <c r="E13" i="8"/>
  <c r="E14" i="8"/>
  <c r="G14" i="2"/>
  <c r="E52" i="9"/>
  <c r="G12" i="9"/>
  <c r="E13" i="9"/>
  <c r="G42" i="1"/>
  <c r="F92" i="1"/>
  <c r="M47" i="1"/>
  <c r="K97" i="1"/>
  <c r="M97" i="1" s="1"/>
  <c r="R104" i="1"/>
  <c r="S104" i="1" s="1"/>
  <c r="S98" i="1"/>
  <c r="W98" i="1"/>
  <c r="W104" i="1" s="1"/>
  <c r="W53" i="1"/>
  <c r="E53" i="2"/>
  <c r="G53" i="2"/>
  <c r="D49" i="1"/>
  <c r="C99" i="1"/>
  <c r="D99" i="1" s="1"/>
  <c r="I97" i="1"/>
  <c r="J97" i="1" s="1"/>
  <c r="I53" i="1"/>
  <c r="J47" i="1"/>
  <c r="N93" i="1"/>
  <c r="N53" i="1"/>
  <c r="T100" i="1"/>
  <c r="V100" i="1" s="1"/>
  <c r="V50" i="1"/>
  <c r="E54" i="8"/>
  <c r="G54" i="8"/>
  <c r="G49" i="2"/>
  <c r="E49" i="2"/>
  <c r="C97" i="1"/>
  <c r="D97" i="1" s="1"/>
  <c r="D47" i="1"/>
  <c r="H93" i="1"/>
  <c r="J93" i="1" s="1"/>
  <c r="H53" i="1"/>
  <c r="N102" i="1"/>
  <c r="P102" i="1" s="1"/>
  <c r="P52" i="1"/>
  <c r="P43" i="1"/>
  <c r="Y49" i="1"/>
  <c r="W99" i="1"/>
  <c r="Y99" i="1" s="1"/>
  <c r="X100" i="1"/>
  <c r="Y100" i="1" s="1"/>
  <c r="Y50" i="1"/>
  <c r="E55" i="2"/>
  <c r="G55" i="2"/>
  <c r="J48" i="1"/>
  <c r="H98" i="1"/>
  <c r="J98" i="1" s="1"/>
  <c r="J92" i="1"/>
  <c r="K93" i="1"/>
  <c r="K53" i="1"/>
  <c r="M100" i="1"/>
  <c r="R53" i="1"/>
  <c r="S44" i="1"/>
  <c r="W54" i="1"/>
  <c r="M51" i="1"/>
  <c r="K101" i="1"/>
  <c r="M101" i="1" s="1"/>
  <c r="Y48" i="1"/>
  <c r="V51" i="1"/>
  <c r="U101" i="1"/>
  <c r="V101" i="1" s="1"/>
  <c r="I104" i="1"/>
  <c r="J104" i="1" s="1"/>
  <c r="G59" i="9"/>
  <c r="E59" i="9"/>
  <c r="D98" i="1"/>
  <c r="D104" i="1" s="1"/>
  <c r="F97" i="1"/>
  <c r="G97" i="1" s="1"/>
  <c r="G47" i="1"/>
  <c r="E13" i="2"/>
  <c r="G13" i="2"/>
  <c r="F96" i="1"/>
  <c r="G96" i="1" s="1"/>
  <c r="G46" i="1"/>
  <c r="O103" i="1"/>
  <c r="P35" i="1"/>
  <c r="J43" i="1"/>
  <c r="Q99" i="1"/>
  <c r="S99" i="1" s="1"/>
  <c r="S49" i="1"/>
  <c r="T95" i="1"/>
  <c r="V95" i="1" s="1"/>
  <c r="T53" i="1"/>
  <c r="Y45" i="1"/>
  <c r="X95" i="1"/>
  <c r="E14" i="9"/>
  <c r="E19" i="8"/>
  <c r="E53" i="1"/>
  <c r="G44" i="1"/>
  <c r="F53" i="1"/>
  <c r="J45" i="1"/>
  <c r="L93" i="1"/>
  <c r="M43" i="1"/>
  <c r="S95" i="1"/>
  <c r="L53" i="1"/>
  <c r="M53" i="1" s="1"/>
  <c r="G8" i="2"/>
  <c r="E8" i="2"/>
  <c r="J72" i="1"/>
  <c r="B53" i="1"/>
  <c r="G99" i="1"/>
  <c r="Q53" i="1"/>
  <c r="S50" i="1"/>
  <c r="V52" i="1"/>
  <c r="U102" i="1"/>
  <c r="V102" i="1" s="1"/>
  <c r="U93" i="1"/>
  <c r="U53" i="1"/>
  <c r="F104" i="1"/>
  <c r="J18" i="1"/>
  <c r="C93" i="1"/>
  <c r="C53" i="1"/>
  <c r="V92" i="1"/>
  <c r="P48" i="1"/>
  <c r="J52" i="1"/>
  <c r="I102" i="1"/>
  <c r="J102" i="1" s="1"/>
  <c r="G43" i="1"/>
  <c r="P18" i="1"/>
  <c r="S35" i="1"/>
  <c r="V85" i="1"/>
  <c r="D51" i="1"/>
  <c r="B101" i="1"/>
  <c r="D101" i="1" s="1"/>
  <c r="D46" i="1"/>
  <c r="G51" i="1"/>
  <c r="J101" i="1"/>
  <c r="Y93" i="1"/>
  <c r="E52" i="8"/>
  <c r="G52" i="8"/>
  <c r="G15" i="2"/>
  <c r="E15" i="2"/>
  <c r="G50" i="1"/>
  <c r="D54" i="1"/>
  <c r="P72" i="1"/>
  <c r="D96" i="1"/>
  <c r="G101" i="1"/>
  <c r="X54" i="1"/>
  <c r="X98" i="1"/>
  <c r="J50" i="1"/>
  <c r="G48" i="1"/>
  <c r="G72" i="1"/>
  <c r="B94" i="1"/>
  <c r="D44" i="1"/>
  <c r="E93" i="1"/>
  <c r="G93" i="1" s="1"/>
  <c r="F94" i="1"/>
  <c r="G94" i="1" s="1"/>
  <c r="N100" i="1"/>
  <c r="P100" i="1" s="1"/>
  <c r="P50" i="1"/>
  <c r="Q93" i="1"/>
  <c r="S93" i="1" s="1"/>
  <c r="R92" i="1"/>
  <c r="V94" i="1"/>
  <c r="X53" i="1"/>
  <c r="E98" i="1"/>
  <c r="E104" i="1" s="1"/>
  <c r="L98" i="1"/>
  <c r="L54" i="1"/>
  <c r="M54" i="1" s="1"/>
  <c r="E9" i="8"/>
  <c r="G9" i="8"/>
  <c r="E48" i="9"/>
  <c r="G48" i="9"/>
  <c r="E19" i="9"/>
  <c r="Y53" i="1" l="1"/>
  <c r="J53" i="1"/>
  <c r="G53" i="1"/>
  <c r="S53" i="1"/>
  <c r="B103" i="1"/>
  <c r="W103" i="1"/>
  <c r="V53" i="1"/>
  <c r="E103" i="1"/>
  <c r="I103" i="1"/>
  <c r="H103" i="1"/>
  <c r="Y54" i="1"/>
  <c r="K103" i="1"/>
  <c r="P53" i="1"/>
  <c r="S92" i="1"/>
  <c r="R103" i="1"/>
  <c r="V93" i="1"/>
  <c r="U103" i="1"/>
  <c r="Q103" i="1"/>
  <c r="L103" i="1"/>
  <c r="M93" i="1"/>
  <c r="Y95" i="1"/>
  <c r="X103" i="1"/>
  <c r="Y103" i="1" s="1"/>
  <c r="D53" i="1"/>
  <c r="D94" i="1"/>
  <c r="M98" i="1"/>
  <c r="L104" i="1"/>
  <c r="M104" i="1" s="1"/>
  <c r="X104" i="1"/>
  <c r="Y104" i="1" s="1"/>
  <c r="Y98" i="1"/>
  <c r="C103" i="1"/>
  <c r="D103" i="1" s="1"/>
  <c r="D93" i="1"/>
  <c r="N103" i="1"/>
  <c r="P103" i="1" s="1"/>
  <c r="G92" i="1"/>
  <c r="F103" i="1"/>
  <c r="G98" i="1"/>
  <c r="G104" i="1" s="1"/>
  <c r="T103" i="1"/>
  <c r="P93" i="1"/>
  <c r="G103" i="1" l="1"/>
  <c r="J103" i="1"/>
  <c r="M103" i="1"/>
  <c r="V103" i="1"/>
  <c r="S103" i="1"/>
</calcChain>
</file>

<file path=xl/sharedStrings.xml><?xml version="1.0" encoding="utf-8"?>
<sst xmlns="http://schemas.openxmlformats.org/spreadsheetml/2006/main" count="717" uniqueCount="118">
  <si>
    <t>Illinois Board of Education: Disicpline Code 35, Public Administration and Services</t>
  </si>
  <si>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</si>
  <si>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</si>
  <si>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</si>
  <si>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</si>
  <si>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</si>
  <si>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</si>
  <si>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</si>
  <si>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</si>
  <si>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</si>
  <si>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</si>
  <si>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</si>
  <si>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</si>
  <si>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</si>
  <si>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</si>
  <si>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</si>
  <si>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</si>
  <si>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NEIU</t>
  </si>
  <si>
    <t>WIU</t>
  </si>
  <si>
    <t>ISU</t>
  </si>
  <si>
    <t>UIS</t>
  </si>
  <si>
    <t>--</t>
  </si>
  <si>
    <t>SIUC</t>
  </si>
  <si>
    <t>SIUE</t>
  </si>
  <si>
    <t>UIC</t>
  </si>
  <si>
    <t>UIUC</t>
  </si>
  <si>
    <t>Total</t>
  </si>
  <si>
    <t>Note: Cost per Credit Hour, Instructor Less Physical Plant data are displayed.</t>
  </si>
  <si>
    <t>Upper Division</t>
  </si>
  <si>
    <t>CSU</t>
  </si>
  <si>
    <t>GSU</t>
  </si>
  <si>
    <t>NIU</t>
  </si>
  <si>
    <t>Undergraduate</t>
  </si>
  <si>
    <t>Graduate I</t>
  </si>
  <si>
    <t>Graduate II</t>
  </si>
  <si>
    <t>Total, All Levels</t>
  </si>
  <si>
    <t>Table 1</t>
  </si>
  <si>
    <t>Graduate Majors by Gender</t>
  </si>
  <si>
    <t>Semester</t>
  </si>
  <si>
    <t>Males</t>
  </si>
  <si>
    <t>Females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</si>
  <si>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</si>
  <si>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</si>
  <si>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</si>
  <si>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</si>
  <si>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</si>
  <si>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</si>
  <si>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</si>
  <si>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</si>
  <si>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Graduate Majors by Ethnic Group</t>
  </si>
  <si>
    <t xml:space="preserve">Semester </t>
  </si>
  <si>
    <t>Hispanic</t>
  </si>
  <si>
    <t>Black</t>
  </si>
  <si>
    <t>Asian</t>
  </si>
  <si>
    <t xml:space="preserve">White </t>
  </si>
  <si>
    <t>Other</t>
  </si>
  <si>
    <t>Graduate Majors by Part-time/Full-time Status</t>
  </si>
  <si>
    <t>Part-Time</t>
  </si>
  <si>
    <t>Full-Time</t>
  </si>
  <si>
    <t>Graduate Majors by Age</t>
  </si>
  <si>
    <t>Unknown</t>
  </si>
  <si>
    <t>18-21</t>
  </si>
  <si>
    <t>22-29</t>
  </si>
  <si>
    <t>30-39</t>
  </si>
  <si>
    <t>40-49</t>
  </si>
  <si>
    <t>50-64</t>
  </si>
  <si>
    <t>65+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</si>
  <si>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</si>
  <si>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</si>
  <si>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</si>
  <si>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</si>
  <si>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</si>
  <si>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</si>
  <si>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</si>
  <si>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</si>
  <si>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</si>
  <si>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</si>
  <si>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</si>
  <si>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</si>
  <si>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</si>
  <si>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</si>
  <si>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</si>
  <si>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</si>
  <si>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</si>
  <si>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</si>
  <si>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</si>
  <si>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</si>
  <si>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Public Administration</t>
  </si>
  <si>
    <t>UIS Revised</t>
  </si>
  <si>
    <t xml:space="preserve"> </t>
  </si>
  <si>
    <t>Fall 2006</t>
  </si>
  <si>
    <t>Public Administration, D.P.A.</t>
  </si>
  <si>
    <t>Fall 2007</t>
  </si>
  <si>
    <t>Public Administration, M.P.A.</t>
  </si>
  <si>
    <t>Student Demographic Data</t>
  </si>
  <si>
    <t>Fall 2008</t>
  </si>
  <si>
    <t>Fall 2009</t>
  </si>
  <si>
    <t>Fall 2010</t>
  </si>
  <si>
    <t>Fall 2011</t>
  </si>
  <si>
    <t>Fall 2012</t>
  </si>
  <si>
    <t>Asian/Pacific Islander/Native Hawaiian</t>
  </si>
  <si>
    <t>Fall 2013</t>
  </si>
  <si>
    <t>Fall 2014</t>
  </si>
  <si>
    <t>Fall 2017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</si>
  <si>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</si>
  <si>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</si>
  <si>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</si>
  <si>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</si>
  <si>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</si>
  <si>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</si>
  <si>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</si>
  <si>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</si>
  <si>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</si>
  <si>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</si>
  <si>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</si>
  <si>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2017 - 2022</t>
  </si>
  <si>
    <t>Public and Nonprofit Administration, B.A.</t>
  </si>
  <si>
    <t>Note: Beginning in Fall 2022, Public Administration and Public and Nonprofit Administration majors were combined and renamed Public and Nonprofit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</si>
</sst>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165" fontId="4" fillId="0" borderId="1" xfId="0" quotePrefix="1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Font="1"/>
    <xf numFmtId="0" fontId="1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right" indent="1"/>
    </xf>
    <xf numFmtId="0" fontId="1" fillId="0" borderId="1" xfId="0" quotePrefix="1" applyFont="1" applyBorder="1" applyAlignment="1">
      <alignment horizontal="right" indent="1"/>
    </xf>
    <xf numFmtId="0" fontId="4" fillId="0" borderId="1" xfId="0" quotePrefix="1" applyFont="1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indent="1"/>
    </xf>
    <xf numFmtId="5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0" borderId="1" xfId="0" applyFont="1" applyBorder="1"/>
    <xf numFmtId="3" fontId="10" fillId="0" borderId="1" xfId="0" quotePrefix="1" applyNumberFormat="1" applyFont="1" applyBorder="1" applyAlignment="1">
      <alignment horizontal="right" indent="1"/>
    </xf>
    <xf numFmtId="164" fontId="10" fillId="0" borderId="2" xfId="0" applyNumberFormat="1" applyFont="1" applyBorder="1" applyAlignment="1">
      <alignment horizontal="right" indent="1"/>
    </xf>
    <xf numFmtId="165" fontId="10" fillId="0" borderId="1" xfId="0" quotePrefix="1" applyNumberFormat="1" applyFont="1" applyBorder="1" applyAlignment="1">
      <alignment horizontal="right" indent="1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5" fontId="4" fillId="2" borderId="1" xfId="0" applyNumberFormat="1" applyFont="1" applyFill="1" applyBorder="1" applyAlignment="1">
      <alignment horizontal="right" indent="1"/>
    </xf>
    <xf numFmtId="0" fontId="4" fillId="2" borderId="0" xfId="0" quotePrefix="1" applyFont="1" applyFill="1" applyAlignment="1">
      <alignment horizontal="right" indent="1"/>
    </xf>
    <xf numFmtId="164" fontId="10" fillId="0" borderId="2" xfId="0" quotePrefix="1" applyNumberFormat="1" applyFont="1" applyBorder="1" applyAlignment="1">
      <alignment horizontal="right" indent="1"/>
    </xf>
    <xf numFmtId="3" fontId="0" fillId="0" borderId="0" xfId="0" applyNumberFormat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0" fillId="0" borderId="0" xfId="0" applyAlignment="1">
      <alignment horizontal="right" indent="2"/>
    </xf>
    <xf numFmtId="0" fontId="0" fillId="0" borderId="8" xfId="0" applyBorder="1" applyAlignment="1">
      <alignment horizontal="left" indent="1"/>
    </xf>
    <xf numFmtId="0" fontId="0" fillId="2" borderId="9" xfId="0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8" fillId="2" borderId="11" xfId="0" applyFont="1" applyFill="1" applyBorder="1"/>
    <xf numFmtId="0" fontId="0" fillId="0" borderId="3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8" fillId="2" borderId="15" xfId="0" applyFont="1" applyFill="1" applyBorder="1" applyAlignment="1">
      <alignment horizontal="center"/>
    </xf>
    <xf numFmtId="9" fontId="0" fillId="0" borderId="0" xfId="0" applyNumberFormat="1" applyAlignment="1">
      <alignment horizontal="right" indent="2"/>
    </xf>
    <xf numFmtId="0" fontId="8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7" xfId="0" applyFont="1" applyFill="1" applyBorder="1" applyAlignment="1">
      <alignment horizontal="left"/>
    </xf>
    <xf numFmtId="2" fontId="0" fillId="0" borderId="7" xfId="0" applyNumberFormat="1" applyBorder="1" applyAlignment="1">
      <alignment horizontal="right" indent="1"/>
    </xf>
    <xf numFmtId="0" fontId="5" fillId="0" borderId="0" xfId="0" applyFont="1"/>
    <xf numFmtId="2" fontId="0" fillId="0" borderId="3" xfId="0" applyNumberFormat="1" applyBorder="1" applyAlignment="1">
      <alignment horizontal="right" inden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12" xfId="0" applyFont="1" applyBorder="1"/>
    <xf numFmtId="0" fontId="3" fillId="0" borderId="2" xfId="0" applyFont="1" applyBorder="1"/>
    <xf numFmtId="0" fontId="3" fillId="0" borderId="13" xfId="0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workbookViewId="0">
      <selection activeCell="A24" sqref="A23:A24"/>
    </sheetView>
  </sheetViews>
  <sheetFormatPr defaultRowHeight="12.75" x14ac:dyDescent="0.2"/>
  <cols>
    <col min="1" max="1" width="54.42578125" customWidth="1"/>
    <col min="2" max="7" width="9.7109375" customWidth="1"/>
  </cols>
  <sheetData>
    <row r="1" spans="1:21" ht="15.75" x14ac:dyDescent="0.25">
      <c r="A1" s="59"/>
      <c r="B1" s="59"/>
      <c r="C1" s="59"/>
      <c r="D1" s="59"/>
      <c r="E1" s="59"/>
      <c r="F1" s="59"/>
      <c r="G1" s="59"/>
    </row>
    <row r="2" spans="1:21" ht="15.75" x14ac:dyDescent="0.25">
      <c r="A2" s="71" t="s">
        <v>116</v>
      </c>
      <c r="B2" s="71"/>
      <c r="C2" s="71"/>
      <c r="D2" s="71"/>
      <c r="E2" s="71"/>
      <c r="F2" s="71"/>
      <c r="G2" s="71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15" x14ac:dyDescent="0.25">
      <c r="A3" s="67" t="s">
        <v>115</v>
      </c>
      <c r="B3" s="67"/>
      <c r="C3" s="67"/>
      <c r="D3" s="67"/>
      <c r="E3" s="67"/>
      <c r="F3" s="67"/>
      <c r="G3" s="67"/>
    </row>
    <row r="4" spans="1:21" ht="15" x14ac:dyDescent="0.25">
      <c r="A4" s="67" t="s">
        <v>67</v>
      </c>
      <c r="B4" s="67"/>
      <c r="C4" s="67"/>
      <c r="D4" s="67"/>
      <c r="E4" s="67"/>
      <c r="F4" s="67"/>
      <c r="G4" s="68"/>
    </row>
    <row r="5" spans="1:21" x14ac:dyDescent="0.2">
      <c r="G5" s="23"/>
    </row>
    <row r="6" spans="1:21" ht="13.5" thickBot="1" x14ac:dyDescent="0.25">
      <c r="G6" s="22"/>
    </row>
    <row r="7" spans="1:21" ht="13.5" thickTop="1" x14ac:dyDescent="0.2">
      <c r="A7" s="46"/>
      <c r="B7" s="58" t="s">
        <v>103</v>
      </c>
      <c r="C7" s="58" t="s">
        <v>106</v>
      </c>
      <c r="D7" s="58" t="s">
        <v>107</v>
      </c>
      <c r="E7" s="58" t="s">
        <v>112</v>
      </c>
      <c r="F7" s="58" t="s">
        <v>113</v>
      </c>
      <c r="G7" s="56" t="s">
        <v>114</v>
      </c>
    </row>
    <row r="8" spans="1:21" x14ac:dyDescent="0.2">
      <c r="A8" s="49" t="s">
        <v>68</v>
      </c>
      <c r="B8" s="42"/>
      <c r="C8" s="42"/>
      <c r="D8" s="42"/>
      <c r="E8" s="42"/>
      <c r="F8" s="42"/>
      <c r="G8" s="43"/>
    </row>
    <row r="9" spans="1:21" x14ac:dyDescent="0.2">
      <c r="A9" s="45" t="s">
        <v>57</v>
      </c>
      <c r="B9" s="50">
        <v>0</v>
      </c>
      <c r="C9" s="50">
        <v>2</v>
      </c>
      <c r="D9" s="50">
        <v>3</v>
      </c>
      <c r="E9" s="50">
        <v>1</v>
      </c>
      <c r="F9" s="50">
        <v>6</v>
      </c>
      <c r="G9" s="51">
        <v>8</v>
      </c>
    </row>
    <row r="10" spans="1:21" x14ac:dyDescent="0.2">
      <c r="A10" s="45" t="s">
        <v>58</v>
      </c>
      <c r="B10" s="50">
        <v>5</v>
      </c>
      <c r="C10" s="50">
        <v>6</v>
      </c>
      <c r="D10" s="50">
        <v>6</v>
      </c>
      <c r="E10" s="50">
        <v>8</v>
      </c>
      <c r="F10" s="50">
        <v>8</v>
      </c>
      <c r="G10" s="51">
        <v>9</v>
      </c>
    </row>
    <row r="11" spans="1:21" x14ac:dyDescent="0.2">
      <c r="A11" s="47" t="s">
        <v>26</v>
      </c>
      <c r="B11" s="50">
        <f t="shared" ref="B11:D11" si="0">SUM(B9:B10)</f>
        <v>5</v>
      </c>
      <c r="C11" s="50">
        <f t="shared" si="0"/>
        <v>8</v>
      </c>
      <c r="D11" s="50">
        <f t="shared" si="0"/>
        <v>9</v>
      </c>
      <c r="E11" s="50">
        <f t="shared" ref="E11:G11" si="1">SUM(E9:E10)</f>
        <v>9</v>
      </c>
      <c r="F11" s="50">
        <f t="shared" ref="F11" si="2">SUM(F9:F10)</f>
        <v>14</v>
      </c>
      <c r="G11" s="51">
        <f t="shared" si="1"/>
        <v>17</v>
      </c>
    </row>
    <row r="12" spans="1:21" x14ac:dyDescent="0.2">
      <c r="A12" s="62" t="s">
        <v>108</v>
      </c>
      <c r="B12" s="42"/>
      <c r="C12" s="42"/>
      <c r="D12" s="42"/>
      <c r="E12" s="42"/>
      <c r="F12" s="42"/>
      <c r="G12" s="43"/>
    </row>
    <row r="13" spans="1:21" x14ac:dyDescent="0.2">
      <c r="A13" s="45" t="s">
        <v>69</v>
      </c>
      <c r="B13" s="50">
        <v>0</v>
      </c>
      <c r="C13" s="50">
        <v>0</v>
      </c>
      <c r="D13" s="50">
        <v>0</v>
      </c>
      <c r="E13" s="50">
        <v>1</v>
      </c>
      <c r="F13" s="50">
        <v>0</v>
      </c>
      <c r="G13" s="51">
        <v>1</v>
      </c>
    </row>
    <row r="14" spans="1:21" x14ac:dyDescent="0.2">
      <c r="A14" s="45" t="s">
        <v>70</v>
      </c>
      <c r="B14" s="50">
        <v>0</v>
      </c>
      <c r="C14" s="50">
        <v>2</v>
      </c>
      <c r="D14" s="50">
        <v>3</v>
      </c>
      <c r="E14" s="50">
        <v>3</v>
      </c>
      <c r="F14" s="50">
        <v>3</v>
      </c>
      <c r="G14" s="51">
        <v>6</v>
      </c>
    </row>
    <row r="15" spans="1:21" x14ac:dyDescent="0.2">
      <c r="A15" s="45" t="s">
        <v>71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1">
        <v>0</v>
      </c>
    </row>
    <row r="16" spans="1:21" x14ac:dyDescent="0.2">
      <c r="A16" s="45" t="s">
        <v>100</v>
      </c>
      <c r="B16" s="50">
        <v>0</v>
      </c>
      <c r="C16" s="50">
        <v>1</v>
      </c>
      <c r="D16" s="50">
        <v>1</v>
      </c>
      <c r="E16" s="50">
        <v>0</v>
      </c>
      <c r="F16" s="50">
        <v>0</v>
      </c>
      <c r="G16" s="51">
        <v>0</v>
      </c>
    </row>
    <row r="17" spans="1:9" x14ac:dyDescent="0.2">
      <c r="A17" s="45" t="s">
        <v>51</v>
      </c>
      <c r="B17" s="50">
        <v>2</v>
      </c>
      <c r="C17" s="50">
        <v>1</v>
      </c>
      <c r="D17" s="50">
        <v>1</v>
      </c>
      <c r="E17" s="50">
        <v>0</v>
      </c>
      <c r="F17" s="50">
        <v>2</v>
      </c>
      <c r="G17" s="51">
        <v>2</v>
      </c>
    </row>
    <row r="18" spans="1:9" x14ac:dyDescent="0.2">
      <c r="A18" s="45" t="s">
        <v>72</v>
      </c>
      <c r="B18" s="50">
        <v>3</v>
      </c>
      <c r="C18" s="50">
        <v>4</v>
      </c>
      <c r="D18" s="50">
        <v>4</v>
      </c>
      <c r="E18" s="50">
        <v>5</v>
      </c>
      <c r="F18" s="50">
        <v>8</v>
      </c>
      <c r="G18" s="51">
        <v>7</v>
      </c>
      <c r="I18" s="44"/>
    </row>
    <row r="19" spans="1:9" x14ac:dyDescent="0.2">
      <c r="A19" s="45" t="s">
        <v>104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3">
        <v>0</v>
      </c>
      <c r="I19" s="44"/>
    </row>
    <row r="20" spans="1:9" x14ac:dyDescent="0.2">
      <c r="A20" s="45" t="s">
        <v>73</v>
      </c>
      <c r="B20" s="52">
        <v>0</v>
      </c>
      <c r="C20" s="52">
        <v>0</v>
      </c>
      <c r="D20" s="52">
        <v>0</v>
      </c>
      <c r="E20" s="52">
        <v>0</v>
      </c>
      <c r="F20" s="52">
        <v>1</v>
      </c>
      <c r="G20" s="53">
        <v>1</v>
      </c>
    </row>
    <row r="21" spans="1:9" x14ac:dyDescent="0.2">
      <c r="A21" s="47" t="s">
        <v>26</v>
      </c>
      <c r="B21" s="50">
        <f t="shared" ref="B21:D21" si="3">SUM(B13:B20)</f>
        <v>5</v>
      </c>
      <c r="C21" s="50">
        <f t="shared" si="3"/>
        <v>8</v>
      </c>
      <c r="D21" s="50">
        <f t="shared" si="3"/>
        <v>9</v>
      </c>
      <c r="E21" s="50">
        <f t="shared" ref="E21:G21" si="4">SUM(E13:E20)</f>
        <v>9</v>
      </c>
      <c r="F21" s="50">
        <f t="shared" ref="F21" si="5">SUM(F13:F20)</f>
        <v>14</v>
      </c>
      <c r="G21" s="51">
        <f t="shared" si="4"/>
        <v>17</v>
      </c>
    </row>
    <row r="22" spans="1:9" x14ac:dyDescent="0.2">
      <c r="A22" s="62" t="s">
        <v>109</v>
      </c>
      <c r="B22" s="42"/>
      <c r="C22" s="42"/>
      <c r="D22" s="42"/>
      <c r="E22" s="42"/>
      <c r="F22" s="42"/>
      <c r="G22" s="43"/>
    </row>
    <row r="23" spans="1:9" x14ac:dyDescent="0.2">
      <c r="A23" s="45" t="s">
        <v>74</v>
      </c>
      <c r="B23" s="50">
        <v>2</v>
      </c>
      <c r="C23" s="50">
        <v>3</v>
      </c>
      <c r="D23" s="50">
        <v>2</v>
      </c>
      <c r="E23" s="50">
        <v>1</v>
      </c>
      <c r="F23" s="50">
        <v>3</v>
      </c>
      <c r="G23" s="51">
        <v>2</v>
      </c>
    </row>
    <row r="24" spans="1:9" x14ac:dyDescent="0.2">
      <c r="A24" s="45" t="s">
        <v>75</v>
      </c>
      <c r="B24" s="50">
        <v>1</v>
      </c>
      <c r="C24" s="50">
        <v>2</v>
      </c>
      <c r="D24" s="50">
        <v>2</v>
      </c>
      <c r="E24" s="50">
        <v>5</v>
      </c>
      <c r="F24" s="50">
        <v>2</v>
      </c>
      <c r="G24" s="51">
        <v>2</v>
      </c>
    </row>
    <row r="25" spans="1:9" x14ac:dyDescent="0.2">
      <c r="A25" s="45" t="s">
        <v>76</v>
      </c>
      <c r="B25" s="50">
        <v>1</v>
      </c>
      <c r="C25" s="50">
        <v>0</v>
      </c>
      <c r="D25" s="50">
        <v>1</v>
      </c>
      <c r="E25" s="50">
        <v>1</v>
      </c>
      <c r="F25" s="50">
        <v>3</v>
      </c>
      <c r="G25" s="51">
        <v>3</v>
      </c>
    </row>
    <row r="26" spans="1:9" x14ac:dyDescent="0.2">
      <c r="A26" s="45" t="s">
        <v>77</v>
      </c>
      <c r="B26" s="50">
        <v>0</v>
      </c>
      <c r="C26" s="50">
        <v>2</v>
      </c>
      <c r="D26" s="50">
        <v>1</v>
      </c>
      <c r="E26" s="50">
        <v>1</v>
      </c>
      <c r="F26" s="50">
        <v>0</v>
      </c>
      <c r="G26" s="51">
        <v>1</v>
      </c>
    </row>
    <row r="27" spans="1:9" x14ac:dyDescent="0.2">
      <c r="A27" s="45" t="s">
        <v>78</v>
      </c>
      <c r="B27" s="50">
        <v>0</v>
      </c>
      <c r="C27" s="50">
        <v>1</v>
      </c>
      <c r="D27" s="50">
        <v>0</v>
      </c>
      <c r="E27" s="50">
        <v>0</v>
      </c>
      <c r="F27" s="50">
        <v>3</v>
      </c>
      <c r="G27" s="51">
        <v>3</v>
      </c>
    </row>
    <row r="28" spans="1:9" x14ac:dyDescent="0.2">
      <c r="A28" s="45" t="s">
        <v>79</v>
      </c>
      <c r="B28" s="50">
        <v>0</v>
      </c>
      <c r="C28" s="50">
        <v>0</v>
      </c>
      <c r="D28" s="50">
        <v>1</v>
      </c>
      <c r="E28" s="50">
        <v>0</v>
      </c>
      <c r="F28" s="50">
        <v>1</v>
      </c>
      <c r="G28" s="51">
        <v>2</v>
      </c>
    </row>
    <row r="29" spans="1:9" x14ac:dyDescent="0.2">
      <c r="A29" s="45" t="s">
        <v>64</v>
      </c>
      <c r="B29" s="50">
        <v>0</v>
      </c>
      <c r="C29" s="50">
        <v>0</v>
      </c>
      <c r="D29" s="50">
        <v>2</v>
      </c>
      <c r="E29" s="50">
        <v>1</v>
      </c>
      <c r="F29" s="50">
        <v>1</v>
      </c>
      <c r="G29" s="51">
        <v>3</v>
      </c>
    </row>
    <row r="30" spans="1:9" x14ac:dyDescent="0.2">
      <c r="A30" s="45" t="s">
        <v>65</v>
      </c>
      <c r="B30" s="50">
        <v>1</v>
      </c>
      <c r="C30" s="50">
        <v>0</v>
      </c>
      <c r="D30" s="50">
        <v>0</v>
      </c>
      <c r="E30" s="50">
        <v>0</v>
      </c>
      <c r="F30" s="50">
        <v>1</v>
      </c>
      <c r="G30" s="51">
        <v>1</v>
      </c>
    </row>
    <row r="31" spans="1:9" x14ac:dyDescent="0.2">
      <c r="A31" s="45" t="s">
        <v>80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1">
        <v>0</v>
      </c>
    </row>
    <row r="32" spans="1:9" x14ac:dyDescent="0.2">
      <c r="A32" s="45" t="s">
        <v>81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1">
        <v>0</v>
      </c>
    </row>
    <row r="33" spans="1:7" x14ac:dyDescent="0.2">
      <c r="A33" s="47" t="s">
        <v>26</v>
      </c>
      <c r="B33" s="50">
        <f t="shared" ref="B33:D33" si="6">SUM(B23:B32)</f>
        <v>5</v>
      </c>
      <c r="C33" s="50">
        <f t="shared" si="6"/>
        <v>8</v>
      </c>
      <c r="D33" s="50">
        <f t="shared" si="6"/>
        <v>9</v>
      </c>
      <c r="E33" s="50">
        <f t="shared" ref="E33:G33" si="7">SUM(E23:E32)</f>
        <v>9</v>
      </c>
      <c r="F33" s="50">
        <f t="shared" ref="F33" si="8">SUM(F23:F32)</f>
        <v>14</v>
      </c>
      <c r="G33" s="51">
        <f t="shared" si="7"/>
        <v>17</v>
      </c>
    </row>
    <row r="34" spans="1:7" x14ac:dyDescent="0.2">
      <c r="A34" s="60" t="s">
        <v>110</v>
      </c>
      <c r="B34" s="61"/>
      <c r="C34" s="61"/>
      <c r="D34" s="61"/>
      <c r="E34" s="61"/>
      <c r="F34" s="61"/>
      <c r="G34" s="63"/>
    </row>
    <row r="35" spans="1:7" x14ac:dyDescent="0.2">
      <c r="A35" s="45" t="s">
        <v>82</v>
      </c>
      <c r="B35" s="66">
        <v>27.72</v>
      </c>
      <c r="C35" s="66">
        <v>23.33</v>
      </c>
      <c r="D35" s="66">
        <v>28.21</v>
      </c>
      <c r="E35" s="66">
        <v>24.12</v>
      </c>
      <c r="F35" s="66">
        <v>28.39</v>
      </c>
      <c r="G35" s="64">
        <v>31.46</v>
      </c>
    </row>
    <row r="36" spans="1:7" x14ac:dyDescent="0.2">
      <c r="A36" s="45" t="s">
        <v>83</v>
      </c>
      <c r="B36" s="66">
        <v>15.19</v>
      </c>
      <c r="C36" s="66">
        <v>5.51</v>
      </c>
      <c r="D36" s="66">
        <v>10.83</v>
      </c>
      <c r="E36" s="66">
        <v>7.11</v>
      </c>
      <c r="F36" s="66">
        <v>10.42</v>
      </c>
      <c r="G36" s="64">
        <v>10.63</v>
      </c>
    </row>
    <row r="37" spans="1:7" x14ac:dyDescent="0.2">
      <c r="A37" s="41" t="s">
        <v>84</v>
      </c>
      <c r="B37" s="42"/>
      <c r="C37" s="42"/>
      <c r="D37" s="42"/>
      <c r="E37" s="42"/>
      <c r="F37" s="42"/>
      <c r="G37" s="43"/>
    </row>
    <row r="38" spans="1:7" x14ac:dyDescent="0.2">
      <c r="A38" s="45" t="s">
        <v>85</v>
      </c>
      <c r="B38" s="50">
        <v>3</v>
      </c>
      <c r="C38" s="50">
        <v>6</v>
      </c>
      <c r="D38" s="50">
        <v>5</v>
      </c>
      <c r="E38" s="50">
        <v>2</v>
      </c>
      <c r="F38" s="50">
        <v>8</v>
      </c>
      <c r="G38" s="51">
        <v>10</v>
      </c>
    </row>
    <row r="39" spans="1:7" x14ac:dyDescent="0.2">
      <c r="A39" s="45" t="s">
        <v>86</v>
      </c>
      <c r="B39" s="50">
        <v>2</v>
      </c>
      <c r="C39" s="50">
        <v>2</v>
      </c>
      <c r="D39" s="50">
        <v>4</v>
      </c>
      <c r="E39" s="50">
        <v>7</v>
      </c>
      <c r="F39" s="50">
        <v>6</v>
      </c>
      <c r="G39" s="51">
        <v>7</v>
      </c>
    </row>
    <row r="40" spans="1:7" ht="13.5" thickBot="1" x14ac:dyDescent="0.25">
      <c r="A40" s="48" t="s">
        <v>26</v>
      </c>
      <c r="B40" s="54">
        <f t="shared" ref="B40:D40" si="9">SUM(B38:B39)</f>
        <v>5</v>
      </c>
      <c r="C40" s="54">
        <f t="shared" si="9"/>
        <v>8</v>
      </c>
      <c r="D40" s="54">
        <f t="shared" si="9"/>
        <v>9</v>
      </c>
      <c r="E40" s="54">
        <f t="shared" ref="E40:G40" si="10">SUM(E38:E39)</f>
        <v>9</v>
      </c>
      <c r="F40" s="54">
        <f t="shared" ref="F40" si="11">SUM(F38:F39)</f>
        <v>14</v>
      </c>
      <c r="G40" s="55">
        <f t="shared" si="10"/>
        <v>17</v>
      </c>
    </row>
    <row r="41" spans="1:7" ht="12.75" customHeight="1" thickTop="1" x14ac:dyDescent="0.2">
      <c r="G41" s="22"/>
    </row>
    <row r="42" spans="1:7" ht="12.75" customHeight="1" x14ac:dyDescent="0.2">
      <c r="A42" s="69" t="s">
        <v>111</v>
      </c>
      <c r="B42" s="69"/>
      <c r="C42" s="69"/>
      <c r="D42" s="69"/>
      <c r="E42" s="69"/>
      <c r="F42" s="69"/>
      <c r="G42" s="69"/>
    </row>
    <row r="43" spans="1:7" ht="29.25" customHeight="1" x14ac:dyDescent="0.2">
      <c r="A43" s="80" t="s">
        <v>117</v>
      </c>
      <c r="B43" s="81"/>
      <c r="C43" s="81"/>
      <c r="D43" s="81"/>
      <c r="E43" s="81"/>
      <c r="F43" s="81"/>
      <c r="G43" s="81"/>
    </row>
    <row r="44" spans="1:7" ht="54.95" customHeight="1" x14ac:dyDescent="0.2">
      <c r="A44" s="70" t="s">
        <v>105</v>
      </c>
      <c r="B44" s="70"/>
      <c r="C44" s="70"/>
      <c r="D44" s="70"/>
      <c r="E44" s="70"/>
      <c r="F44" s="70"/>
      <c r="G44" s="70"/>
    </row>
  </sheetData>
  <mergeCells count="6">
    <mergeCell ref="A3:G3"/>
    <mergeCell ref="A4:G4"/>
    <mergeCell ref="A42:G42"/>
    <mergeCell ref="A44:G44"/>
    <mergeCell ref="A2:G2"/>
    <mergeCell ref="A43:G43"/>
  </mergeCells>
  <printOptions horizontalCentered="1"/>
  <pageMargins left="0.7" right="0.7" top="1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topLeftCell="H1" zoomScaleNormal="100" workbookViewId="0">
      <selection sqref="A1:Y1"/>
    </sheetView>
  </sheetViews>
  <sheetFormatPr defaultRowHeight="12.75" x14ac:dyDescent="0.2"/>
  <cols>
    <col min="1" max="1" width="11.7109375" customWidth="1"/>
    <col min="2" max="2" width="9.7109375" customWidth="1"/>
    <col min="3" max="3" width="12.42578125" customWidth="1"/>
    <col min="4" max="4" width="10.7109375" customWidth="1"/>
    <col min="5" max="5" width="9.7109375" customWidth="1"/>
    <col min="6" max="6" width="12.42578125" customWidth="1"/>
    <col min="7" max="7" width="10.7109375" customWidth="1"/>
    <col min="8" max="8" width="9.7109375" customWidth="1"/>
    <col min="9" max="9" width="12.28515625" customWidth="1"/>
    <col min="10" max="10" width="10.7109375" customWidth="1"/>
    <col min="11" max="11" width="9.7109375" customWidth="1"/>
    <col min="12" max="12" width="12.7109375" customWidth="1"/>
    <col min="13" max="13" width="10.42578125" customWidth="1"/>
    <col min="14" max="14" width="9.7109375" customWidth="1"/>
    <col min="15" max="15" width="14.42578125" customWidth="1"/>
    <col min="16" max="16" width="10.7109375" customWidth="1"/>
    <col min="17" max="17" width="9.7109375" customWidth="1"/>
    <col min="18" max="18" width="13.140625" customWidth="1"/>
    <col min="19" max="19" width="10.7109375" customWidth="1"/>
    <col min="20" max="20" width="9.7109375" customWidth="1"/>
    <col min="21" max="21" width="13.140625" customWidth="1"/>
    <col min="22" max="22" width="10.5703125" customWidth="1"/>
    <col min="23" max="23" width="9.7109375" customWidth="1"/>
    <col min="24" max="24" width="12.28515625" customWidth="1"/>
    <col min="25" max="25" width="10.28515625" customWidth="1"/>
  </cols>
  <sheetData>
    <row r="1" spans="1:25" ht="1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15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5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5" spans="1:25" ht="15" x14ac:dyDescent="0.25">
      <c r="A5" s="77" t="s">
        <v>87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5" ht="15" x14ac:dyDescent="0.25">
      <c r="A6" s="1"/>
    </row>
    <row r="7" spans="1:25" ht="14.25" x14ac:dyDescent="0.2">
      <c r="A7" s="73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x14ac:dyDescent="0.2">
      <c r="A8" s="2"/>
      <c r="B8" s="76" t="s">
        <v>4</v>
      </c>
      <c r="C8" s="76"/>
      <c r="D8" s="76"/>
      <c r="E8" s="76" t="s">
        <v>5</v>
      </c>
      <c r="F8" s="76"/>
      <c r="G8" s="76"/>
      <c r="H8" s="76" t="s">
        <v>6</v>
      </c>
      <c r="I8" s="76"/>
      <c r="J8" s="76"/>
      <c r="K8" s="76" t="s">
        <v>7</v>
      </c>
      <c r="L8" s="76"/>
      <c r="M8" s="76"/>
      <c r="N8" s="76" t="s">
        <v>8</v>
      </c>
      <c r="O8" s="76"/>
      <c r="P8" s="76"/>
      <c r="Q8" s="76" t="s">
        <v>9</v>
      </c>
      <c r="R8" s="76"/>
      <c r="S8" s="76"/>
      <c r="T8" s="76" t="s">
        <v>10</v>
      </c>
      <c r="U8" s="76"/>
      <c r="V8" s="76"/>
      <c r="W8" s="76" t="s">
        <v>11</v>
      </c>
      <c r="X8" s="76"/>
      <c r="Y8" s="76"/>
    </row>
    <row r="9" spans="1:25" x14ac:dyDescent="0.2">
      <c r="A9" s="3"/>
      <c r="B9" s="4" t="s">
        <v>12</v>
      </c>
      <c r="C9" s="4" t="s">
        <v>13</v>
      </c>
      <c r="D9" s="4" t="s">
        <v>14</v>
      </c>
      <c r="E9" s="4" t="s">
        <v>15</v>
      </c>
      <c r="F9" s="4" t="s">
        <v>13</v>
      </c>
      <c r="G9" s="4" t="s">
        <v>16</v>
      </c>
      <c r="H9" s="4" t="s">
        <v>15</v>
      </c>
      <c r="I9" s="4" t="s">
        <v>13</v>
      </c>
      <c r="J9" s="4" t="s">
        <v>16</v>
      </c>
      <c r="K9" s="4" t="s">
        <v>15</v>
      </c>
      <c r="L9" s="4" t="s">
        <v>13</v>
      </c>
      <c r="M9" s="4" t="s">
        <v>16</v>
      </c>
      <c r="N9" s="4" t="s">
        <v>15</v>
      </c>
      <c r="O9" s="4" t="s">
        <v>13</v>
      </c>
      <c r="P9" s="4" t="s">
        <v>16</v>
      </c>
      <c r="Q9" s="4" t="s">
        <v>15</v>
      </c>
      <c r="R9" s="4" t="s">
        <v>13</v>
      </c>
      <c r="S9" s="4" t="s">
        <v>16</v>
      </c>
      <c r="T9" s="4" t="s">
        <v>15</v>
      </c>
      <c r="U9" s="4" t="s">
        <v>13</v>
      </c>
      <c r="V9" s="4" t="s">
        <v>16</v>
      </c>
      <c r="W9" s="4" t="s">
        <v>15</v>
      </c>
      <c r="X9" s="4" t="s">
        <v>13</v>
      </c>
      <c r="Y9" s="4" t="s">
        <v>16</v>
      </c>
    </row>
    <row r="10" spans="1:25" x14ac:dyDescent="0.2">
      <c r="A10" s="2" t="s">
        <v>17</v>
      </c>
      <c r="B10" s="5">
        <v>297</v>
      </c>
      <c r="C10" s="6">
        <v>53432</v>
      </c>
      <c r="D10" s="7">
        <f>C10/B10</f>
        <v>179.9057239057239</v>
      </c>
      <c r="E10" s="5">
        <v>529</v>
      </c>
      <c r="F10" s="6">
        <v>81103</v>
      </c>
      <c r="G10" s="7">
        <f>F10/E10</f>
        <v>153.31379962192815</v>
      </c>
      <c r="H10" s="5">
        <v>267</v>
      </c>
      <c r="I10" s="6">
        <v>35030</v>
      </c>
      <c r="J10" s="7">
        <f>I10/H10</f>
        <v>131.19850187265916</v>
      </c>
      <c r="K10" s="8">
        <v>444</v>
      </c>
      <c r="L10" s="9">
        <v>48851</v>
      </c>
      <c r="M10" s="10">
        <f>L10/K10</f>
        <v>110.02477477477477</v>
      </c>
      <c r="N10" s="8">
        <v>459</v>
      </c>
      <c r="O10" s="9">
        <v>71265</v>
      </c>
      <c r="P10" s="10">
        <f>O10/N10</f>
        <v>155.26143790849673</v>
      </c>
      <c r="Q10" s="8">
        <v>354</v>
      </c>
      <c r="R10" s="9">
        <v>59002</v>
      </c>
      <c r="S10" s="10">
        <f>R10/Q10</f>
        <v>166.67231638418079</v>
      </c>
      <c r="T10" s="8">
        <v>330</v>
      </c>
      <c r="U10" s="9">
        <v>59711</v>
      </c>
      <c r="V10" s="10">
        <f t="shared" ref="V10:V18" si="0">U10/T10</f>
        <v>180.94242424242424</v>
      </c>
      <c r="W10" s="8">
        <v>438</v>
      </c>
      <c r="X10" s="9">
        <v>70227</v>
      </c>
      <c r="Y10" s="10">
        <f t="shared" ref="Y10:Y18" si="1">X10/W10</f>
        <v>160.33561643835617</v>
      </c>
    </row>
    <row r="11" spans="1:25" x14ac:dyDescent="0.2">
      <c r="A11" s="2" t="s">
        <v>18</v>
      </c>
      <c r="B11" s="5">
        <v>422</v>
      </c>
      <c r="C11" s="6">
        <v>104300</v>
      </c>
      <c r="D11" s="7">
        <f t="shared" ref="D11:D18" si="2">C11/B11</f>
        <v>247.15639810426541</v>
      </c>
      <c r="E11" s="5">
        <v>397</v>
      </c>
      <c r="F11" s="6">
        <v>77762</v>
      </c>
      <c r="G11" s="7">
        <f t="shared" ref="G11:G18" si="3">F11/E11</f>
        <v>195.87405541561714</v>
      </c>
      <c r="H11" s="5">
        <v>330</v>
      </c>
      <c r="I11" s="6">
        <v>68341</v>
      </c>
      <c r="J11" s="7">
        <f t="shared" ref="J11:J18" si="4">I11/H11</f>
        <v>207.09393939393939</v>
      </c>
      <c r="K11" s="8">
        <v>334</v>
      </c>
      <c r="L11" s="9">
        <v>82564</v>
      </c>
      <c r="M11" s="10">
        <f>L11/K11</f>
        <v>247.19760479041915</v>
      </c>
      <c r="N11" s="8">
        <v>258</v>
      </c>
      <c r="O11" s="9">
        <v>43189</v>
      </c>
      <c r="P11" s="10">
        <f>O11/N11</f>
        <v>167.39922480620154</v>
      </c>
      <c r="Q11" s="8">
        <v>261</v>
      </c>
      <c r="R11" s="9">
        <v>58176</v>
      </c>
      <c r="S11" s="10">
        <f>R11/Q11</f>
        <v>222.89655172413794</v>
      </c>
      <c r="T11" s="8">
        <v>429</v>
      </c>
      <c r="U11" s="9">
        <v>83866</v>
      </c>
      <c r="V11" s="10">
        <f t="shared" si="0"/>
        <v>195.49184149184148</v>
      </c>
      <c r="W11" s="8">
        <v>579</v>
      </c>
      <c r="X11" s="9">
        <v>123035</v>
      </c>
      <c r="Y11" s="10">
        <f t="shared" si="1"/>
        <v>212.49568221070811</v>
      </c>
    </row>
    <row r="12" spans="1:25" x14ac:dyDescent="0.2">
      <c r="A12" s="3" t="s">
        <v>19</v>
      </c>
      <c r="B12" s="5">
        <v>1073</v>
      </c>
      <c r="C12" s="6">
        <v>147580</v>
      </c>
      <c r="D12" s="7">
        <f t="shared" si="2"/>
        <v>137.53960857409135</v>
      </c>
      <c r="E12" s="5">
        <v>1340</v>
      </c>
      <c r="F12" s="6">
        <v>193110</v>
      </c>
      <c r="G12" s="7">
        <f t="shared" si="3"/>
        <v>144.11194029850745</v>
      </c>
      <c r="H12" s="5">
        <v>849</v>
      </c>
      <c r="I12" s="6">
        <v>123542</v>
      </c>
      <c r="J12" s="7">
        <f t="shared" si="4"/>
        <v>145.51472320376914</v>
      </c>
      <c r="K12" s="8">
        <v>1047</v>
      </c>
      <c r="L12" s="9">
        <v>212420</v>
      </c>
      <c r="M12" s="10">
        <f>L12/K12</f>
        <v>202.88443170964661</v>
      </c>
      <c r="N12" s="8">
        <v>830</v>
      </c>
      <c r="O12" s="9">
        <v>169534</v>
      </c>
      <c r="P12" s="10">
        <f>O12/N12</f>
        <v>204.2578313253012</v>
      </c>
      <c r="Q12" s="8">
        <v>752</v>
      </c>
      <c r="R12" s="9">
        <v>186618</v>
      </c>
      <c r="S12" s="10">
        <f>R12/Q12</f>
        <v>248.16223404255319</v>
      </c>
      <c r="T12" s="8">
        <v>575</v>
      </c>
      <c r="U12" s="9">
        <v>118081</v>
      </c>
      <c r="V12" s="10">
        <f t="shared" si="0"/>
        <v>205.35826086956521</v>
      </c>
      <c r="W12" s="8">
        <v>471</v>
      </c>
      <c r="X12" s="9">
        <v>103223</v>
      </c>
      <c r="Y12" s="10">
        <f t="shared" si="1"/>
        <v>219.15711252653927</v>
      </c>
    </row>
    <row r="13" spans="1:25" x14ac:dyDescent="0.2">
      <c r="A13" s="2" t="s">
        <v>20</v>
      </c>
      <c r="B13" s="5" t="s">
        <v>21</v>
      </c>
      <c r="C13" s="5" t="s">
        <v>21</v>
      </c>
      <c r="D13" s="5" t="s">
        <v>21</v>
      </c>
      <c r="E13" s="5" t="s">
        <v>21</v>
      </c>
      <c r="F13" s="5" t="s">
        <v>21</v>
      </c>
      <c r="G13" s="5" t="s">
        <v>21</v>
      </c>
      <c r="H13" s="5" t="s">
        <v>21</v>
      </c>
      <c r="I13" s="5" t="s">
        <v>21</v>
      </c>
      <c r="J13" s="5" t="s">
        <v>21</v>
      </c>
      <c r="K13" s="5" t="s">
        <v>21</v>
      </c>
      <c r="L13" s="5" t="s">
        <v>21</v>
      </c>
      <c r="M13" s="5" t="s">
        <v>21</v>
      </c>
      <c r="N13" s="5" t="s">
        <v>21</v>
      </c>
      <c r="O13" s="5" t="s">
        <v>21</v>
      </c>
      <c r="P13" s="5" t="s">
        <v>21</v>
      </c>
      <c r="Q13" s="5" t="s">
        <v>21</v>
      </c>
      <c r="R13" s="5" t="s">
        <v>21</v>
      </c>
      <c r="S13" s="5" t="s">
        <v>21</v>
      </c>
      <c r="T13" s="8">
        <v>4</v>
      </c>
      <c r="U13" s="9">
        <v>429</v>
      </c>
      <c r="V13" s="10">
        <f t="shared" si="0"/>
        <v>107.25</v>
      </c>
      <c r="W13" s="8">
        <v>12</v>
      </c>
      <c r="X13" s="9">
        <v>2016</v>
      </c>
      <c r="Y13" s="10">
        <f t="shared" si="1"/>
        <v>168</v>
      </c>
    </row>
    <row r="14" spans="1:25" x14ac:dyDescent="0.2">
      <c r="A14" s="2" t="s">
        <v>22</v>
      </c>
      <c r="B14" s="5">
        <v>277</v>
      </c>
      <c r="C14" s="6">
        <v>47756</v>
      </c>
      <c r="D14" s="7">
        <f t="shared" si="2"/>
        <v>172.4043321299639</v>
      </c>
      <c r="E14" s="5">
        <v>431</v>
      </c>
      <c r="F14" s="6">
        <v>56699</v>
      </c>
      <c r="G14" s="7">
        <f t="shared" si="3"/>
        <v>131.5522041763341</v>
      </c>
      <c r="H14" s="5">
        <v>457</v>
      </c>
      <c r="I14" s="6">
        <v>45387</v>
      </c>
      <c r="J14" s="7">
        <f t="shared" si="4"/>
        <v>99.31509846827133</v>
      </c>
      <c r="K14" s="8">
        <v>354</v>
      </c>
      <c r="L14" s="9">
        <v>44617</v>
      </c>
      <c r="M14" s="10">
        <f>L14/K14</f>
        <v>126.03672316384181</v>
      </c>
      <c r="N14" s="8">
        <v>392</v>
      </c>
      <c r="O14" s="9">
        <v>41912</v>
      </c>
      <c r="P14" s="10">
        <f>O14/N14</f>
        <v>106.91836734693878</v>
      </c>
      <c r="Q14" s="8">
        <v>382</v>
      </c>
      <c r="R14" s="9">
        <v>53299</v>
      </c>
      <c r="S14" s="10">
        <f>R14/Q14</f>
        <v>139.5261780104712</v>
      </c>
      <c r="T14" s="8">
        <v>374</v>
      </c>
      <c r="U14" s="9">
        <v>47766</v>
      </c>
      <c r="V14" s="10">
        <f t="shared" si="0"/>
        <v>127.71657754010695</v>
      </c>
      <c r="W14" s="8">
        <v>311</v>
      </c>
      <c r="X14" s="9">
        <v>35016</v>
      </c>
      <c r="Y14" s="10">
        <f t="shared" si="1"/>
        <v>112.59163987138264</v>
      </c>
    </row>
    <row r="15" spans="1:25" x14ac:dyDescent="0.2">
      <c r="A15" s="2" t="s">
        <v>23</v>
      </c>
      <c r="B15" s="5">
        <v>376</v>
      </c>
      <c r="C15" s="6">
        <v>80691</v>
      </c>
      <c r="D15" s="7">
        <f t="shared" si="2"/>
        <v>214.60372340425531</v>
      </c>
      <c r="E15" s="5">
        <v>437</v>
      </c>
      <c r="F15" s="6">
        <v>85411</v>
      </c>
      <c r="G15" s="7">
        <f t="shared" si="3"/>
        <v>195.44851258581235</v>
      </c>
      <c r="H15" s="5">
        <v>495</v>
      </c>
      <c r="I15" s="6">
        <v>151765</v>
      </c>
      <c r="J15" s="7">
        <f t="shared" si="4"/>
        <v>306.59595959595958</v>
      </c>
      <c r="K15" s="8">
        <v>351</v>
      </c>
      <c r="L15" s="9">
        <v>107766</v>
      </c>
      <c r="M15" s="10">
        <f>L15/K15</f>
        <v>307.02564102564105</v>
      </c>
      <c r="N15" s="8">
        <v>442</v>
      </c>
      <c r="O15" s="9">
        <v>123170</v>
      </c>
      <c r="P15" s="10">
        <f>O15/N15</f>
        <v>278.66515837104072</v>
      </c>
      <c r="Q15" s="8">
        <v>397</v>
      </c>
      <c r="R15" s="9">
        <v>100533</v>
      </c>
      <c r="S15" s="10">
        <f>R15/Q15</f>
        <v>253.23173803526447</v>
      </c>
      <c r="T15" s="8">
        <v>397</v>
      </c>
      <c r="U15" s="9">
        <v>91876</v>
      </c>
      <c r="V15" s="10">
        <f t="shared" si="0"/>
        <v>231.42569269521411</v>
      </c>
      <c r="W15" s="8">
        <v>447</v>
      </c>
      <c r="X15" s="9">
        <v>79208</v>
      </c>
      <c r="Y15" s="10">
        <f t="shared" si="1"/>
        <v>177.19910514541388</v>
      </c>
    </row>
    <row r="16" spans="1:25" x14ac:dyDescent="0.2">
      <c r="A16" s="3" t="s">
        <v>24</v>
      </c>
      <c r="B16" s="5">
        <v>174</v>
      </c>
      <c r="C16" s="6">
        <v>30908</v>
      </c>
      <c r="D16" s="7">
        <f t="shared" si="2"/>
        <v>177.63218390804599</v>
      </c>
      <c r="E16" s="5">
        <v>174</v>
      </c>
      <c r="F16" s="6">
        <v>20133</v>
      </c>
      <c r="G16" s="7">
        <f t="shared" si="3"/>
        <v>115.70689655172414</v>
      </c>
      <c r="H16" s="5">
        <v>189</v>
      </c>
      <c r="I16" s="6">
        <v>30709</v>
      </c>
      <c r="J16" s="7">
        <f t="shared" si="4"/>
        <v>162.4814814814815</v>
      </c>
      <c r="K16" s="8">
        <v>214</v>
      </c>
      <c r="L16" s="9">
        <v>34602</v>
      </c>
      <c r="M16" s="10">
        <f>L16/K16</f>
        <v>161.69158878504672</v>
      </c>
      <c r="N16" s="8">
        <v>206</v>
      </c>
      <c r="O16" s="9">
        <v>35927</v>
      </c>
      <c r="P16" s="10">
        <f>O16/N16</f>
        <v>174.40291262135923</v>
      </c>
      <c r="Q16" s="8">
        <v>264</v>
      </c>
      <c r="R16" s="9">
        <v>41199</v>
      </c>
      <c r="S16" s="10">
        <f>R16/Q16</f>
        <v>156.05681818181819</v>
      </c>
      <c r="T16" s="8">
        <v>231</v>
      </c>
      <c r="U16" s="9">
        <v>51475</v>
      </c>
      <c r="V16" s="10">
        <f t="shared" si="0"/>
        <v>222.83549783549785</v>
      </c>
      <c r="W16" s="8">
        <v>191</v>
      </c>
      <c r="X16" s="9">
        <v>133128</v>
      </c>
      <c r="Y16" s="10">
        <f t="shared" si="1"/>
        <v>697.00523560209422</v>
      </c>
    </row>
    <row r="17" spans="1:25" x14ac:dyDescent="0.2">
      <c r="A17" s="2" t="s">
        <v>25</v>
      </c>
      <c r="B17" s="5">
        <v>556</v>
      </c>
      <c r="C17" s="6">
        <v>36679</v>
      </c>
      <c r="D17" s="7">
        <f t="shared" si="2"/>
        <v>65.969424460431654</v>
      </c>
      <c r="E17" s="5">
        <v>417</v>
      </c>
      <c r="F17" s="6">
        <v>41734</v>
      </c>
      <c r="G17" s="7">
        <f t="shared" si="3"/>
        <v>100.08153477218225</v>
      </c>
      <c r="H17" s="5">
        <v>420</v>
      </c>
      <c r="I17" s="6">
        <v>47835</v>
      </c>
      <c r="J17" s="7">
        <f t="shared" si="4"/>
        <v>113.89285714285714</v>
      </c>
      <c r="K17" s="8">
        <v>567</v>
      </c>
      <c r="L17" s="9">
        <v>38584</v>
      </c>
      <c r="M17" s="10">
        <f>L17/K17</f>
        <v>68.049382716049379</v>
      </c>
      <c r="N17" s="8">
        <v>408</v>
      </c>
      <c r="O17" s="9">
        <v>27489</v>
      </c>
      <c r="P17" s="10">
        <f>O17/N17</f>
        <v>67.375</v>
      </c>
      <c r="Q17" s="8">
        <v>248</v>
      </c>
      <c r="R17" s="9">
        <v>17689</v>
      </c>
      <c r="S17" s="10">
        <f>R17/Q17</f>
        <v>71.326612903225808</v>
      </c>
      <c r="T17" s="8">
        <v>236</v>
      </c>
      <c r="U17" s="9">
        <v>23948</v>
      </c>
      <c r="V17" s="10">
        <f t="shared" si="0"/>
        <v>101.47457627118644</v>
      </c>
      <c r="W17" s="8">
        <v>329</v>
      </c>
      <c r="X17" s="9">
        <v>38474</v>
      </c>
      <c r="Y17" s="10">
        <f t="shared" si="1"/>
        <v>116.94224924012158</v>
      </c>
    </row>
    <row r="18" spans="1:25" x14ac:dyDescent="0.2">
      <c r="A18" s="2" t="s">
        <v>26</v>
      </c>
      <c r="B18" s="5">
        <f>SUM(B10:B17)</f>
        <v>3175</v>
      </c>
      <c r="C18" s="6">
        <f>SUM(C10:C17)</f>
        <v>501346</v>
      </c>
      <c r="D18" s="7">
        <f t="shared" si="2"/>
        <v>157.90425196850393</v>
      </c>
      <c r="E18" s="5">
        <f>SUM(E10:E17)</f>
        <v>3725</v>
      </c>
      <c r="F18" s="6">
        <f>SUM(F10:F17)</f>
        <v>555952</v>
      </c>
      <c r="G18" s="7">
        <f t="shared" si="3"/>
        <v>149.24885906040268</v>
      </c>
      <c r="H18" s="5">
        <f>SUM(H10:H17)</f>
        <v>3007</v>
      </c>
      <c r="I18" s="6">
        <f>SUM(I10:I17)</f>
        <v>502609</v>
      </c>
      <c r="J18" s="7">
        <f t="shared" si="4"/>
        <v>167.14632524110408</v>
      </c>
      <c r="K18" s="5">
        <f>SUM(K10:K17)</f>
        <v>3311</v>
      </c>
      <c r="L18" s="6">
        <f>SUM(L10:L17)</f>
        <v>569404</v>
      </c>
      <c r="M18" s="7">
        <f>L18/K18</f>
        <v>171.97342192691031</v>
      </c>
      <c r="N18" s="5">
        <f>SUM(N10:N17)</f>
        <v>2995</v>
      </c>
      <c r="O18" s="6">
        <f>SUM(O10:O17)</f>
        <v>512486</v>
      </c>
      <c r="P18" s="10">
        <f>O18/N18</f>
        <v>171.11385642737898</v>
      </c>
      <c r="Q18" s="5">
        <f>SUM(Q10:Q17)</f>
        <v>2658</v>
      </c>
      <c r="R18" s="6">
        <f>SUM(R10:R17)</f>
        <v>516516</v>
      </c>
      <c r="S18" s="10">
        <f>R18/Q18</f>
        <v>194.32505643340858</v>
      </c>
      <c r="T18" s="5">
        <f>SUM(T10:T17)</f>
        <v>2576</v>
      </c>
      <c r="U18" s="6">
        <f>SUM(U10:U17)</f>
        <v>477152</v>
      </c>
      <c r="V18" s="10">
        <f t="shared" si="0"/>
        <v>185.22981366459626</v>
      </c>
      <c r="W18" s="5">
        <f>SUM(W10:W17)</f>
        <v>2778</v>
      </c>
      <c r="X18" s="6">
        <f>SUM(X10:X17)</f>
        <v>584327</v>
      </c>
      <c r="Y18" s="10">
        <f t="shared" si="1"/>
        <v>210.34089272858171</v>
      </c>
    </row>
    <row r="19" spans="1:25" x14ac:dyDescent="0.2">
      <c r="A19" s="72" t="s">
        <v>27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1:25" ht="15" x14ac:dyDescent="0.25">
      <c r="A20" s="1"/>
    </row>
    <row r="21" spans="1:25" ht="14.25" x14ac:dyDescent="0.2">
      <c r="A21" s="73" t="s">
        <v>28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5"/>
    </row>
    <row r="22" spans="1:25" x14ac:dyDescent="0.2">
      <c r="A22" s="2"/>
      <c r="B22" s="76" t="s">
        <v>4</v>
      </c>
      <c r="C22" s="76"/>
      <c r="D22" s="76"/>
      <c r="E22" s="76" t="s">
        <v>5</v>
      </c>
      <c r="F22" s="76"/>
      <c r="G22" s="76"/>
      <c r="H22" s="76" t="s">
        <v>6</v>
      </c>
      <c r="I22" s="76"/>
      <c r="J22" s="76"/>
      <c r="K22" s="76" t="s">
        <v>7</v>
      </c>
      <c r="L22" s="76"/>
      <c r="M22" s="76"/>
      <c r="N22" s="76" t="s">
        <v>8</v>
      </c>
      <c r="O22" s="76"/>
      <c r="P22" s="76"/>
      <c r="Q22" s="76" t="s">
        <v>9</v>
      </c>
      <c r="R22" s="76"/>
      <c r="S22" s="76"/>
      <c r="T22" s="76" t="s">
        <v>10</v>
      </c>
      <c r="U22" s="76"/>
      <c r="V22" s="76"/>
      <c r="W22" s="76" t="s">
        <v>11</v>
      </c>
      <c r="X22" s="76"/>
      <c r="Y22" s="76"/>
    </row>
    <row r="23" spans="1:25" x14ac:dyDescent="0.2">
      <c r="A23" s="3"/>
      <c r="B23" s="4" t="s">
        <v>12</v>
      </c>
      <c r="C23" s="4" t="s">
        <v>13</v>
      </c>
      <c r="D23" s="4" t="s">
        <v>14</v>
      </c>
      <c r="E23" s="4" t="s">
        <v>15</v>
      </c>
      <c r="F23" s="4" t="s">
        <v>13</v>
      </c>
      <c r="G23" s="4" t="s">
        <v>16</v>
      </c>
      <c r="H23" s="4" t="s">
        <v>15</v>
      </c>
      <c r="I23" s="4" t="s">
        <v>13</v>
      </c>
      <c r="J23" s="4" t="s">
        <v>16</v>
      </c>
      <c r="K23" s="4" t="s">
        <v>15</v>
      </c>
      <c r="L23" s="4" t="s">
        <v>13</v>
      </c>
      <c r="M23" s="4" t="s">
        <v>16</v>
      </c>
      <c r="N23" s="4" t="s">
        <v>15</v>
      </c>
      <c r="O23" s="4" t="s">
        <v>13</v>
      </c>
      <c r="P23" s="4" t="s">
        <v>16</v>
      </c>
      <c r="Q23" s="4" t="s">
        <v>15</v>
      </c>
      <c r="R23" s="4" t="s">
        <v>13</v>
      </c>
      <c r="S23" s="4" t="s">
        <v>16</v>
      </c>
      <c r="T23" s="4" t="s">
        <v>15</v>
      </c>
      <c r="U23" s="4" t="s">
        <v>13</v>
      </c>
      <c r="V23" s="4" t="s">
        <v>16</v>
      </c>
      <c r="W23" s="4" t="s">
        <v>15</v>
      </c>
      <c r="X23" s="4" t="s">
        <v>13</v>
      </c>
      <c r="Y23" s="4" t="s">
        <v>16</v>
      </c>
    </row>
    <row r="24" spans="1:25" x14ac:dyDescent="0.2">
      <c r="A24" s="3" t="s">
        <v>29</v>
      </c>
      <c r="B24" s="12" t="s">
        <v>21</v>
      </c>
      <c r="C24" s="12" t="s">
        <v>21</v>
      </c>
      <c r="D24" s="12" t="s">
        <v>21</v>
      </c>
      <c r="E24" s="13">
        <v>6</v>
      </c>
      <c r="F24" s="9">
        <v>393</v>
      </c>
      <c r="G24" s="10">
        <f>F24/E24</f>
        <v>65.5</v>
      </c>
      <c r="H24" s="14" t="s">
        <v>21</v>
      </c>
      <c r="I24" s="14" t="s">
        <v>21</v>
      </c>
      <c r="J24" s="14" t="s">
        <v>21</v>
      </c>
      <c r="K24" s="8">
        <v>15</v>
      </c>
      <c r="L24" s="9">
        <v>2979</v>
      </c>
      <c r="M24" s="10">
        <f>L24/K24</f>
        <v>198.6</v>
      </c>
      <c r="N24" s="15" t="s">
        <v>21</v>
      </c>
      <c r="O24" s="15" t="s">
        <v>21</v>
      </c>
      <c r="P24" s="15" t="s">
        <v>21</v>
      </c>
      <c r="Q24" s="8">
        <v>9</v>
      </c>
      <c r="R24" s="16">
        <v>1631</v>
      </c>
      <c r="S24" s="10">
        <f>R24/Q24</f>
        <v>181.22222222222223</v>
      </c>
      <c r="T24" s="15" t="s">
        <v>21</v>
      </c>
      <c r="U24" s="15" t="s">
        <v>21</v>
      </c>
      <c r="V24" s="15" t="s">
        <v>21</v>
      </c>
      <c r="W24" s="15" t="s">
        <v>21</v>
      </c>
      <c r="X24" s="15" t="s">
        <v>21</v>
      </c>
      <c r="Y24" s="15" t="s">
        <v>21</v>
      </c>
    </row>
    <row r="25" spans="1:25" x14ac:dyDescent="0.2">
      <c r="A25" s="2" t="s">
        <v>30</v>
      </c>
      <c r="B25" s="5">
        <v>825</v>
      </c>
      <c r="C25" s="6">
        <v>375775</v>
      </c>
      <c r="D25" s="7">
        <f>C25/B25</f>
        <v>455.4848484848485</v>
      </c>
      <c r="E25" s="5">
        <v>886</v>
      </c>
      <c r="F25" s="6">
        <v>290047</v>
      </c>
      <c r="G25" s="17">
        <f t="shared" ref="G25:G35" si="5">F25/E25</f>
        <v>327.36681715575622</v>
      </c>
      <c r="H25" s="5">
        <v>661</v>
      </c>
      <c r="I25" s="6">
        <v>345188</v>
      </c>
      <c r="J25" s="7">
        <f>I25/H25</f>
        <v>522.22087745839633</v>
      </c>
      <c r="K25" s="8">
        <v>894</v>
      </c>
      <c r="L25" s="9">
        <v>354681</v>
      </c>
      <c r="M25" s="10">
        <f t="shared" ref="M25:M34" si="6">L25/K25</f>
        <v>396.73489932885906</v>
      </c>
      <c r="N25" s="8">
        <v>985</v>
      </c>
      <c r="O25" s="9">
        <v>343018</v>
      </c>
      <c r="P25" s="10">
        <f>O25/N25</f>
        <v>348.24162436548221</v>
      </c>
      <c r="Q25" s="8">
        <v>741</v>
      </c>
      <c r="R25" s="16">
        <v>482495</v>
      </c>
      <c r="S25" s="10">
        <f t="shared" ref="S25:S35" si="7">R25/Q25</f>
        <v>651.14035087719299</v>
      </c>
      <c r="T25" s="8">
        <v>858</v>
      </c>
      <c r="U25" s="9">
        <v>359559</v>
      </c>
      <c r="V25" s="10">
        <f>U25/T25</f>
        <v>419.06643356643355</v>
      </c>
      <c r="W25" s="8">
        <v>1229</v>
      </c>
      <c r="X25" s="9">
        <v>239300</v>
      </c>
      <c r="Y25" s="10">
        <f>X25/W25</f>
        <v>194.71114727420667</v>
      </c>
    </row>
    <row r="26" spans="1:25" x14ac:dyDescent="0.2">
      <c r="A26" s="2" t="s">
        <v>17</v>
      </c>
      <c r="B26" s="5">
        <v>1896</v>
      </c>
      <c r="C26" s="6">
        <v>453400</v>
      </c>
      <c r="D26" s="7">
        <f t="shared" ref="D26:D35" si="8">C26/B26</f>
        <v>239.1350210970464</v>
      </c>
      <c r="E26" s="5">
        <v>2436</v>
      </c>
      <c r="F26" s="6">
        <v>522821</v>
      </c>
      <c r="G26" s="17">
        <f t="shared" si="5"/>
        <v>214.62274220032842</v>
      </c>
      <c r="H26" s="5">
        <v>2637</v>
      </c>
      <c r="I26" s="6">
        <v>607436</v>
      </c>
      <c r="J26" s="7">
        <f t="shared" ref="J26:J35" si="9">I26/H26</f>
        <v>230.35115661736822</v>
      </c>
      <c r="K26" s="8">
        <v>2353</v>
      </c>
      <c r="L26" s="9">
        <v>510311</v>
      </c>
      <c r="M26" s="10">
        <f t="shared" si="6"/>
        <v>216.87675308117298</v>
      </c>
      <c r="N26" s="8">
        <v>2361</v>
      </c>
      <c r="O26" s="9">
        <v>561419</v>
      </c>
      <c r="P26" s="10">
        <f t="shared" ref="P26:P35" si="10">O26/N26</f>
        <v>237.78864887759423</v>
      </c>
      <c r="Q26" s="8">
        <v>2427</v>
      </c>
      <c r="R26" s="16">
        <v>711684</v>
      </c>
      <c r="S26" s="10">
        <f t="shared" si="7"/>
        <v>293.23609394313968</v>
      </c>
      <c r="T26" s="8">
        <v>2358</v>
      </c>
      <c r="U26" s="9">
        <v>530298</v>
      </c>
      <c r="V26" s="10">
        <f t="shared" ref="V26:V35" si="11">U26/T26</f>
        <v>224.89312977099237</v>
      </c>
      <c r="W26" s="8">
        <v>3822</v>
      </c>
      <c r="X26" s="9">
        <v>919660</v>
      </c>
      <c r="Y26" s="10">
        <f t="shared" ref="Y26:Y34" si="12">X26/W26</f>
        <v>240.62271062271063</v>
      </c>
    </row>
    <row r="27" spans="1:25" x14ac:dyDescent="0.2">
      <c r="A27" s="2" t="s">
        <v>18</v>
      </c>
      <c r="B27" s="5">
        <v>1376</v>
      </c>
      <c r="C27" s="6">
        <v>305224</v>
      </c>
      <c r="D27" s="7">
        <f t="shared" si="8"/>
        <v>221.81976744186048</v>
      </c>
      <c r="E27" s="5">
        <v>1745</v>
      </c>
      <c r="F27" s="6">
        <v>416142</v>
      </c>
      <c r="G27" s="17">
        <f t="shared" si="5"/>
        <v>238.47679083094556</v>
      </c>
      <c r="H27" s="5">
        <v>1644</v>
      </c>
      <c r="I27" s="6">
        <v>384626</v>
      </c>
      <c r="J27" s="7">
        <f t="shared" si="9"/>
        <v>233.95742092457422</v>
      </c>
      <c r="K27" s="8">
        <v>1570</v>
      </c>
      <c r="L27" s="9">
        <v>442439</v>
      </c>
      <c r="M27" s="10">
        <f t="shared" si="6"/>
        <v>281.80828025477706</v>
      </c>
      <c r="N27" s="8">
        <v>1646</v>
      </c>
      <c r="O27" s="9">
        <v>435275</v>
      </c>
      <c r="P27" s="10">
        <f t="shared" si="10"/>
        <v>264.44410692588093</v>
      </c>
      <c r="Q27" s="8">
        <v>1486</v>
      </c>
      <c r="R27" s="16">
        <v>486619</v>
      </c>
      <c r="S27" s="10">
        <f t="shared" si="7"/>
        <v>327.46904441453569</v>
      </c>
      <c r="T27" s="8">
        <v>1862</v>
      </c>
      <c r="U27" s="9">
        <v>423943</v>
      </c>
      <c r="V27" s="10">
        <f t="shared" si="11"/>
        <v>227.68152524167562</v>
      </c>
      <c r="W27" s="8">
        <v>1746</v>
      </c>
      <c r="X27" s="9">
        <v>395035</v>
      </c>
      <c r="Y27" s="10">
        <f t="shared" si="12"/>
        <v>226.25143184421535</v>
      </c>
    </row>
    <row r="28" spans="1:25" x14ac:dyDescent="0.2">
      <c r="A28" s="3" t="s">
        <v>19</v>
      </c>
      <c r="B28" s="5">
        <v>4073</v>
      </c>
      <c r="C28" s="6">
        <v>606074</v>
      </c>
      <c r="D28" s="7">
        <f t="shared" si="8"/>
        <v>148.80284802356985</v>
      </c>
      <c r="E28" s="5">
        <v>4589</v>
      </c>
      <c r="F28" s="6">
        <v>781067</v>
      </c>
      <c r="G28" s="17">
        <f t="shared" si="5"/>
        <v>170.20418391806493</v>
      </c>
      <c r="H28" s="5">
        <v>4191</v>
      </c>
      <c r="I28" s="6">
        <v>908604</v>
      </c>
      <c r="J28" s="7">
        <f t="shared" si="9"/>
        <v>216.79885468861846</v>
      </c>
      <c r="K28" s="8">
        <v>3917</v>
      </c>
      <c r="L28" s="9">
        <v>939490</v>
      </c>
      <c r="M28" s="10">
        <f t="shared" si="6"/>
        <v>239.84937452131734</v>
      </c>
      <c r="N28" s="8">
        <v>3335</v>
      </c>
      <c r="O28" s="9">
        <v>713054</v>
      </c>
      <c r="P28" s="10">
        <f t="shared" si="10"/>
        <v>213.80929535232383</v>
      </c>
      <c r="Q28" s="8">
        <v>3305</v>
      </c>
      <c r="R28" s="16">
        <v>843772</v>
      </c>
      <c r="S28" s="10">
        <f t="shared" si="7"/>
        <v>255.3016641452345</v>
      </c>
      <c r="T28" s="8">
        <v>3144</v>
      </c>
      <c r="U28" s="9">
        <v>827313</v>
      </c>
      <c r="V28" s="10">
        <f t="shared" si="11"/>
        <v>263.14026717557255</v>
      </c>
      <c r="W28" s="8">
        <v>2798</v>
      </c>
      <c r="X28" s="9">
        <v>721120</v>
      </c>
      <c r="Y28" s="10">
        <f t="shared" si="12"/>
        <v>257.72694781987133</v>
      </c>
    </row>
    <row r="29" spans="1:25" x14ac:dyDescent="0.2">
      <c r="A29" s="2" t="s">
        <v>31</v>
      </c>
      <c r="B29" s="5">
        <v>15</v>
      </c>
      <c r="C29" s="6">
        <v>50613</v>
      </c>
      <c r="D29" s="7">
        <f t="shared" si="8"/>
        <v>3374.2</v>
      </c>
      <c r="E29" s="5">
        <v>6</v>
      </c>
      <c r="F29" s="6">
        <v>25303</v>
      </c>
      <c r="G29" s="17">
        <f t="shared" si="5"/>
        <v>4217.166666666667</v>
      </c>
      <c r="H29" s="5">
        <v>6</v>
      </c>
      <c r="I29" s="6">
        <v>26436</v>
      </c>
      <c r="J29" s="7">
        <f t="shared" si="9"/>
        <v>4406</v>
      </c>
      <c r="K29" s="8">
        <v>6</v>
      </c>
      <c r="L29" s="9">
        <v>41945</v>
      </c>
      <c r="M29" s="10">
        <f t="shared" si="6"/>
        <v>6990.833333333333</v>
      </c>
      <c r="N29" s="8">
        <v>6</v>
      </c>
      <c r="O29" s="9">
        <v>51789</v>
      </c>
      <c r="P29" s="10">
        <f t="shared" si="10"/>
        <v>8631.5</v>
      </c>
      <c r="Q29" s="8">
        <v>12</v>
      </c>
      <c r="R29" s="16">
        <v>54261</v>
      </c>
      <c r="S29" s="10">
        <f t="shared" si="7"/>
        <v>4521.75</v>
      </c>
      <c r="T29" s="5" t="s">
        <v>21</v>
      </c>
      <c r="U29" s="5" t="s">
        <v>21</v>
      </c>
      <c r="V29" s="5" t="s">
        <v>21</v>
      </c>
      <c r="W29" s="5" t="s">
        <v>21</v>
      </c>
      <c r="X29" s="5" t="s">
        <v>21</v>
      </c>
      <c r="Y29" s="5" t="s">
        <v>21</v>
      </c>
    </row>
    <row r="30" spans="1:25" x14ac:dyDescent="0.2">
      <c r="A30" s="2" t="s">
        <v>20</v>
      </c>
      <c r="B30" s="5">
        <v>2387</v>
      </c>
      <c r="C30" s="6">
        <v>339077</v>
      </c>
      <c r="D30" s="7">
        <f t="shared" si="8"/>
        <v>142.05152911604526</v>
      </c>
      <c r="E30" s="5">
        <v>1960</v>
      </c>
      <c r="F30" s="6">
        <v>327135</v>
      </c>
      <c r="G30" s="17">
        <f t="shared" si="5"/>
        <v>166.90561224489795</v>
      </c>
      <c r="H30" s="5">
        <v>1526</v>
      </c>
      <c r="I30" s="6">
        <v>366752</v>
      </c>
      <c r="J30" s="7">
        <f t="shared" si="9"/>
        <v>240.33551769331586</v>
      </c>
      <c r="K30" s="8">
        <v>2080</v>
      </c>
      <c r="L30" s="9">
        <v>553262</v>
      </c>
      <c r="M30" s="10">
        <f t="shared" si="6"/>
        <v>265.99134615384617</v>
      </c>
      <c r="N30" s="8">
        <v>2325</v>
      </c>
      <c r="O30" s="9">
        <v>572542</v>
      </c>
      <c r="P30" s="10">
        <f t="shared" si="10"/>
        <v>246.25462365591397</v>
      </c>
      <c r="Q30" s="8">
        <v>2786</v>
      </c>
      <c r="R30" s="16">
        <v>720900</v>
      </c>
      <c r="S30" s="10">
        <f t="shared" si="7"/>
        <v>258.75807609475953</v>
      </c>
      <c r="T30" s="8">
        <v>2077</v>
      </c>
      <c r="U30" s="9">
        <v>349881</v>
      </c>
      <c r="V30" s="10">
        <f t="shared" si="11"/>
        <v>168.45498314877227</v>
      </c>
      <c r="W30" s="8">
        <v>2039</v>
      </c>
      <c r="X30" s="9">
        <v>367429</v>
      </c>
      <c r="Y30" s="10">
        <f t="shared" si="12"/>
        <v>180.20058852378617</v>
      </c>
    </row>
    <row r="31" spans="1:25" x14ac:dyDescent="0.2">
      <c r="A31" s="2" t="s">
        <v>22</v>
      </c>
      <c r="B31" s="5">
        <v>4746</v>
      </c>
      <c r="C31" s="6">
        <v>642650</v>
      </c>
      <c r="D31" s="7">
        <f t="shared" si="8"/>
        <v>135.40876527602191</v>
      </c>
      <c r="E31" s="5">
        <v>4637</v>
      </c>
      <c r="F31" s="6">
        <v>774238</v>
      </c>
      <c r="G31" s="17">
        <f t="shared" si="5"/>
        <v>166.96959240888506</v>
      </c>
      <c r="H31" s="5">
        <v>6122</v>
      </c>
      <c r="I31" s="6">
        <v>838972</v>
      </c>
      <c r="J31" s="7">
        <f t="shared" si="9"/>
        <v>137.04214309049331</v>
      </c>
      <c r="K31" s="8">
        <v>5397</v>
      </c>
      <c r="L31" s="9">
        <v>853682</v>
      </c>
      <c r="M31" s="10">
        <f t="shared" si="6"/>
        <v>158.17713544561795</v>
      </c>
      <c r="N31" s="8">
        <v>4878</v>
      </c>
      <c r="O31" s="9">
        <v>831799</v>
      </c>
      <c r="P31" s="10">
        <f t="shared" si="10"/>
        <v>170.52050020500204</v>
      </c>
      <c r="Q31" s="8">
        <v>4402</v>
      </c>
      <c r="R31" s="16">
        <v>870002</v>
      </c>
      <c r="S31" s="10">
        <f t="shared" si="7"/>
        <v>197.63789186733302</v>
      </c>
      <c r="T31" s="8">
        <v>4020</v>
      </c>
      <c r="U31" s="9">
        <v>773135</v>
      </c>
      <c r="V31" s="10">
        <f t="shared" si="11"/>
        <v>192.3221393034826</v>
      </c>
      <c r="W31" s="8">
        <v>5063</v>
      </c>
      <c r="X31" s="9">
        <v>676403</v>
      </c>
      <c r="Y31" s="10">
        <f t="shared" si="12"/>
        <v>133.59727434327473</v>
      </c>
    </row>
    <row r="32" spans="1:25" x14ac:dyDescent="0.2">
      <c r="A32" s="2" t="s">
        <v>23</v>
      </c>
      <c r="B32" s="5">
        <v>2336</v>
      </c>
      <c r="C32" s="6">
        <v>513651</v>
      </c>
      <c r="D32" s="7">
        <f t="shared" si="8"/>
        <v>219.88484589041096</v>
      </c>
      <c r="E32" s="5">
        <v>2624</v>
      </c>
      <c r="F32" s="6">
        <v>518555</v>
      </c>
      <c r="G32" s="17">
        <f t="shared" si="5"/>
        <v>197.62004573170731</v>
      </c>
      <c r="H32" s="5">
        <v>2094</v>
      </c>
      <c r="I32" s="6">
        <v>435749</v>
      </c>
      <c r="J32" s="7">
        <f t="shared" si="9"/>
        <v>208.09407831900668</v>
      </c>
      <c r="K32" s="8">
        <v>2567</v>
      </c>
      <c r="L32" s="9">
        <v>550515</v>
      </c>
      <c r="M32" s="10">
        <f t="shared" si="6"/>
        <v>214.45851188157383</v>
      </c>
      <c r="N32" s="8">
        <v>2352</v>
      </c>
      <c r="O32" s="9">
        <v>529283</v>
      </c>
      <c r="P32" s="10">
        <f t="shared" si="10"/>
        <v>225.03528911564626</v>
      </c>
      <c r="Q32" s="8">
        <v>2501</v>
      </c>
      <c r="R32" s="16">
        <v>662531</v>
      </c>
      <c r="S32" s="10">
        <f t="shared" si="7"/>
        <v>264.90643742502999</v>
      </c>
      <c r="T32" s="8">
        <v>2539</v>
      </c>
      <c r="U32" s="9">
        <v>568336</v>
      </c>
      <c r="V32" s="10">
        <f t="shared" si="11"/>
        <v>223.84245766049625</v>
      </c>
      <c r="W32" s="8">
        <v>2948</v>
      </c>
      <c r="X32" s="9">
        <v>642986</v>
      </c>
      <c r="Y32" s="10">
        <f t="shared" si="12"/>
        <v>218.10922659430122</v>
      </c>
    </row>
    <row r="33" spans="1:25" x14ac:dyDescent="0.2">
      <c r="A33" s="3" t="s">
        <v>24</v>
      </c>
      <c r="B33" s="5">
        <v>1698</v>
      </c>
      <c r="C33" s="6">
        <v>430052</v>
      </c>
      <c r="D33" s="7">
        <f t="shared" si="8"/>
        <v>253.26972909305064</v>
      </c>
      <c r="E33" s="5">
        <v>1572</v>
      </c>
      <c r="F33" s="6">
        <v>342268</v>
      </c>
      <c r="G33" s="17">
        <f t="shared" si="5"/>
        <v>217.72773536895673</v>
      </c>
      <c r="H33" s="5">
        <v>1269</v>
      </c>
      <c r="I33" s="6">
        <v>442731</v>
      </c>
      <c r="J33" s="7">
        <f t="shared" si="9"/>
        <v>348.88179669030734</v>
      </c>
      <c r="K33" s="8">
        <v>1216</v>
      </c>
      <c r="L33" s="9">
        <v>324355</v>
      </c>
      <c r="M33" s="10">
        <f t="shared" si="6"/>
        <v>266.7393092105263</v>
      </c>
      <c r="N33" s="8">
        <v>1316</v>
      </c>
      <c r="O33" s="9">
        <v>370047</v>
      </c>
      <c r="P33" s="10">
        <f t="shared" si="10"/>
        <v>281.19072948328267</v>
      </c>
      <c r="Q33" s="8">
        <v>1816</v>
      </c>
      <c r="R33" s="16">
        <v>391322</v>
      </c>
      <c r="S33" s="10">
        <f t="shared" si="7"/>
        <v>215.48568281938327</v>
      </c>
      <c r="T33" s="8">
        <v>1863</v>
      </c>
      <c r="U33" s="9">
        <v>516867</v>
      </c>
      <c r="V33" s="10">
        <f t="shared" si="11"/>
        <v>277.4380032206119</v>
      </c>
      <c r="W33" s="8">
        <v>1726</v>
      </c>
      <c r="X33" s="9">
        <v>387346</v>
      </c>
      <c r="Y33" s="10">
        <f t="shared" si="12"/>
        <v>224.41830822711472</v>
      </c>
    </row>
    <row r="34" spans="1:25" x14ac:dyDescent="0.2">
      <c r="A34" s="2" t="s">
        <v>25</v>
      </c>
      <c r="B34" s="5">
        <v>604</v>
      </c>
      <c r="C34" s="6">
        <v>58044</v>
      </c>
      <c r="D34" s="7">
        <f t="shared" si="8"/>
        <v>96.099337748344368</v>
      </c>
      <c r="E34" s="5">
        <v>1009</v>
      </c>
      <c r="F34" s="6">
        <v>148554</v>
      </c>
      <c r="G34" s="17">
        <f t="shared" si="5"/>
        <v>147.22893954410307</v>
      </c>
      <c r="H34" s="7">
        <v>908</v>
      </c>
      <c r="I34" s="5">
        <v>198974</v>
      </c>
      <c r="J34" s="7">
        <f t="shared" si="9"/>
        <v>219.13436123348018</v>
      </c>
      <c r="K34" s="8">
        <v>980</v>
      </c>
      <c r="L34" s="9">
        <v>185217</v>
      </c>
      <c r="M34" s="10">
        <f t="shared" si="6"/>
        <v>188.99693877551022</v>
      </c>
      <c r="N34" s="8">
        <v>789</v>
      </c>
      <c r="O34" s="9">
        <v>150391</v>
      </c>
      <c r="P34" s="10">
        <f t="shared" si="10"/>
        <v>190.60963244613436</v>
      </c>
      <c r="Q34" s="8">
        <v>969</v>
      </c>
      <c r="R34" s="16">
        <v>162717</v>
      </c>
      <c r="S34" s="10">
        <f t="shared" si="7"/>
        <v>167.92260061919504</v>
      </c>
      <c r="T34" s="8">
        <v>949</v>
      </c>
      <c r="U34" s="9">
        <v>200952</v>
      </c>
      <c r="V34" s="10">
        <f t="shared" si="11"/>
        <v>211.75131717597472</v>
      </c>
      <c r="W34" s="8">
        <v>865</v>
      </c>
      <c r="X34" s="9">
        <v>124336</v>
      </c>
      <c r="Y34" s="10">
        <f t="shared" si="12"/>
        <v>143.74104046242775</v>
      </c>
    </row>
    <row r="35" spans="1:25" x14ac:dyDescent="0.2">
      <c r="A35" s="2" t="s">
        <v>26</v>
      </c>
      <c r="B35" s="5">
        <f>SUM(B25:B34)</f>
        <v>19956</v>
      </c>
      <c r="C35" s="6">
        <f>SUM(C25:C34)</f>
        <v>3774560</v>
      </c>
      <c r="D35" s="7">
        <f t="shared" si="8"/>
        <v>189.14411705752656</v>
      </c>
      <c r="E35" s="5">
        <f>SUM(E24:E34)</f>
        <v>21470</v>
      </c>
      <c r="F35" s="6">
        <f>SUM(F24:F34)</f>
        <v>4146523</v>
      </c>
      <c r="G35" s="17">
        <f t="shared" si="5"/>
        <v>193.13102002794597</v>
      </c>
      <c r="H35" s="5">
        <f>SUM(H25:H34)</f>
        <v>21058</v>
      </c>
      <c r="I35" s="5">
        <f>SUM(I25:I34)</f>
        <v>4555468</v>
      </c>
      <c r="J35" s="7">
        <f t="shared" si="9"/>
        <v>216.32956596068001</v>
      </c>
      <c r="K35" s="5">
        <f>SUM(K24:K34)</f>
        <v>20995</v>
      </c>
      <c r="L35" s="6">
        <f>SUM(L24:L34)</f>
        <v>4758876</v>
      </c>
      <c r="M35" s="7">
        <f>L35/K35</f>
        <v>226.66711121695641</v>
      </c>
      <c r="N35" s="5">
        <f>SUM(N25:N34)</f>
        <v>19993</v>
      </c>
      <c r="O35" s="6">
        <f>SUM(O25:O34)</f>
        <v>4558617</v>
      </c>
      <c r="P35" s="10">
        <f t="shared" si="10"/>
        <v>228.0106537288051</v>
      </c>
      <c r="Q35" s="5">
        <f>SUM(Q24:Q34)</f>
        <v>20454</v>
      </c>
      <c r="R35" s="6">
        <f>SUM(R24:R34)</f>
        <v>5387934</v>
      </c>
      <c r="S35" s="10">
        <f t="shared" si="7"/>
        <v>263.41713112349663</v>
      </c>
      <c r="T35" s="5">
        <f>SUM(T25:T34)</f>
        <v>19670</v>
      </c>
      <c r="U35" s="6">
        <f>SUM(U25:U34)</f>
        <v>4550284</v>
      </c>
      <c r="V35" s="10">
        <f t="shared" si="11"/>
        <v>231.33116420945603</v>
      </c>
      <c r="W35" s="5">
        <f>SUM(W25:W34)</f>
        <v>22236</v>
      </c>
      <c r="X35" s="6">
        <f>SUM(X25:X34)</f>
        <v>4473615</v>
      </c>
      <c r="Y35" s="7">
        <f>X35/W35</f>
        <v>201.18793847814356</v>
      </c>
    </row>
    <row r="36" spans="1:25" x14ac:dyDescent="0.2">
      <c r="A36" s="72" t="s">
        <v>27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4.25" x14ac:dyDescent="0.2">
      <c r="A39" s="73" t="s">
        <v>32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5"/>
    </row>
    <row r="40" spans="1:25" x14ac:dyDescent="0.2">
      <c r="A40" s="2"/>
      <c r="B40" s="76" t="s">
        <v>4</v>
      </c>
      <c r="C40" s="76"/>
      <c r="D40" s="76"/>
      <c r="E40" s="76" t="s">
        <v>5</v>
      </c>
      <c r="F40" s="76"/>
      <c r="G40" s="76"/>
      <c r="H40" s="76" t="s">
        <v>6</v>
      </c>
      <c r="I40" s="76"/>
      <c r="J40" s="76"/>
      <c r="K40" s="76" t="s">
        <v>7</v>
      </c>
      <c r="L40" s="76"/>
      <c r="M40" s="76"/>
      <c r="N40" s="76" t="s">
        <v>8</v>
      </c>
      <c r="O40" s="76"/>
      <c r="P40" s="76"/>
      <c r="Q40" s="76" t="s">
        <v>9</v>
      </c>
      <c r="R40" s="76"/>
      <c r="S40" s="76"/>
      <c r="T40" s="76" t="s">
        <v>10</v>
      </c>
      <c r="U40" s="76"/>
      <c r="V40" s="76"/>
      <c r="W40" s="76" t="s">
        <v>11</v>
      </c>
      <c r="X40" s="76"/>
      <c r="Y40" s="76"/>
    </row>
    <row r="41" spans="1:25" x14ac:dyDescent="0.2">
      <c r="A41" s="3"/>
      <c r="B41" s="4" t="s">
        <v>12</v>
      </c>
      <c r="C41" s="4" t="s">
        <v>13</v>
      </c>
      <c r="D41" s="4" t="s">
        <v>14</v>
      </c>
      <c r="E41" s="4" t="s">
        <v>15</v>
      </c>
      <c r="F41" s="4" t="s">
        <v>13</v>
      </c>
      <c r="G41" s="4" t="s">
        <v>16</v>
      </c>
      <c r="H41" s="4" t="s">
        <v>15</v>
      </c>
      <c r="I41" s="4" t="s">
        <v>13</v>
      </c>
      <c r="J41" s="4" t="s">
        <v>16</v>
      </c>
      <c r="K41" s="4" t="s">
        <v>15</v>
      </c>
      <c r="L41" s="4" t="s">
        <v>13</v>
      </c>
      <c r="M41" s="4" t="s">
        <v>16</v>
      </c>
      <c r="N41" s="4" t="s">
        <v>15</v>
      </c>
      <c r="O41" s="4" t="s">
        <v>13</v>
      </c>
      <c r="P41" s="4" t="s">
        <v>16</v>
      </c>
      <c r="Q41" s="4" t="s">
        <v>15</v>
      </c>
      <c r="R41" s="4" t="s">
        <v>13</v>
      </c>
      <c r="S41" s="4" t="s">
        <v>16</v>
      </c>
      <c r="T41" s="4" t="s">
        <v>15</v>
      </c>
      <c r="U41" s="4" t="s">
        <v>13</v>
      </c>
      <c r="V41" s="4" t="s">
        <v>16</v>
      </c>
      <c r="W41" s="4" t="s">
        <v>15</v>
      </c>
      <c r="X41" s="4" t="s">
        <v>13</v>
      </c>
      <c r="Y41" s="4" t="s">
        <v>16</v>
      </c>
    </row>
    <row r="42" spans="1:25" s="18" customFormat="1" x14ac:dyDescent="0.2">
      <c r="A42" s="3" t="s">
        <v>29</v>
      </c>
      <c r="B42" s="15" t="s">
        <v>21</v>
      </c>
      <c r="C42" s="15" t="s">
        <v>21</v>
      </c>
      <c r="D42" s="15" t="s">
        <v>21</v>
      </c>
      <c r="E42" s="13">
        <f>E24</f>
        <v>6</v>
      </c>
      <c r="F42" s="9">
        <f>F24</f>
        <v>393</v>
      </c>
      <c r="G42" s="10">
        <f t="shared" ref="G42:G54" si="13">F42/E42</f>
        <v>65.5</v>
      </c>
      <c r="H42" s="15" t="s">
        <v>21</v>
      </c>
      <c r="I42" s="15" t="s">
        <v>21</v>
      </c>
      <c r="J42" s="15" t="s">
        <v>21</v>
      </c>
      <c r="K42" s="13">
        <f>K24</f>
        <v>15</v>
      </c>
      <c r="L42" s="9">
        <f>L24</f>
        <v>2979</v>
      </c>
      <c r="M42" s="10">
        <f t="shared" ref="M42:M53" si="14">L42/K42</f>
        <v>198.6</v>
      </c>
      <c r="N42" s="15" t="s">
        <v>21</v>
      </c>
      <c r="O42" s="15" t="s">
        <v>21</v>
      </c>
      <c r="P42" s="15" t="s">
        <v>21</v>
      </c>
      <c r="Q42" s="13">
        <f>Q24</f>
        <v>9</v>
      </c>
      <c r="R42" s="9">
        <f>R24</f>
        <v>1631</v>
      </c>
      <c r="S42" s="10">
        <f t="shared" ref="S42:S53" si="15">R42/Q42</f>
        <v>181.22222222222223</v>
      </c>
      <c r="T42" s="15" t="s">
        <v>21</v>
      </c>
      <c r="U42" s="15" t="s">
        <v>21</v>
      </c>
      <c r="V42" s="15" t="s">
        <v>21</v>
      </c>
      <c r="W42" s="15" t="s">
        <v>21</v>
      </c>
      <c r="X42" s="15" t="s">
        <v>21</v>
      </c>
      <c r="Y42" s="15" t="s">
        <v>21</v>
      </c>
    </row>
    <row r="43" spans="1:25" x14ac:dyDescent="0.2">
      <c r="A43" s="2" t="s">
        <v>30</v>
      </c>
      <c r="B43" s="5">
        <f>B25</f>
        <v>825</v>
      </c>
      <c r="C43" s="6">
        <f>C25</f>
        <v>375775</v>
      </c>
      <c r="D43" s="7">
        <f t="shared" ref="D43:D54" si="16">C43/B43</f>
        <v>455.4848484848485</v>
      </c>
      <c r="E43" s="5">
        <f>E25</f>
        <v>886</v>
      </c>
      <c r="F43" s="6">
        <f>F25</f>
        <v>290047</v>
      </c>
      <c r="G43" s="7">
        <f t="shared" si="13"/>
        <v>327.36681715575622</v>
      </c>
      <c r="H43" s="5">
        <f>H25</f>
        <v>661</v>
      </c>
      <c r="I43" s="6">
        <f>I25</f>
        <v>345188</v>
      </c>
      <c r="J43" s="7">
        <f t="shared" ref="J43:J53" si="17">I43/H43</f>
        <v>522.22087745839633</v>
      </c>
      <c r="K43" s="5">
        <f>K25</f>
        <v>894</v>
      </c>
      <c r="L43" s="6">
        <f>L25</f>
        <v>354681</v>
      </c>
      <c r="M43" s="7">
        <f t="shared" si="14"/>
        <v>396.73489932885906</v>
      </c>
      <c r="N43" s="5">
        <f>N25</f>
        <v>985</v>
      </c>
      <c r="O43" s="6">
        <f>O25</f>
        <v>343018</v>
      </c>
      <c r="P43" s="7">
        <f t="shared" ref="P43:P53" si="18">O43/N43</f>
        <v>348.24162436548221</v>
      </c>
      <c r="Q43" s="5">
        <f>Q25</f>
        <v>741</v>
      </c>
      <c r="R43" s="6">
        <f>R25</f>
        <v>482495</v>
      </c>
      <c r="S43" s="7">
        <f t="shared" si="15"/>
        <v>651.14035087719299</v>
      </c>
      <c r="T43" s="5">
        <f>T25</f>
        <v>858</v>
      </c>
      <c r="U43" s="6">
        <f>U25</f>
        <v>359559</v>
      </c>
      <c r="V43" s="7">
        <f>U43/T43</f>
        <v>419.06643356643355</v>
      </c>
      <c r="W43" s="5">
        <f>W25</f>
        <v>1229</v>
      </c>
      <c r="X43" s="6">
        <f>X25</f>
        <v>239300</v>
      </c>
      <c r="Y43" s="7">
        <f>X43/W43</f>
        <v>194.71114727420667</v>
      </c>
    </row>
    <row r="44" spans="1:25" x14ac:dyDescent="0.2">
      <c r="A44" s="2" t="s">
        <v>17</v>
      </c>
      <c r="B44" s="5">
        <f t="shared" ref="B44:C46" si="19">B10+B26</f>
        <v>2193</v>
      </c>
      <c r="C44" s="6">
        <f t="shared" si="19"/>
        <v>506832</v>
      </c>
      <c r="D44" s="7">
        <f t="shared" si="16"/>
        <v>231.11354309165526</v>
      </c>
      <c r="E44" s="5">
        <f t="shared" ref="E44:F46" si="20">E10+E26</f>
        <v>2965</v>
      </c>
      <c r="F44" s="6">
        <f t="shared" si="20"/>
        <v>603924</v>
      </c>
      <c r="G44" s="7">
        <f t="shared" si="13"/>
        <v>203.68431703204047</v>
      </c>
      <c r="H44" s="5">
        <f t="shared" ref="H44:I46" si="21">H10+H26</f>
        <v>2904</v>
      </c>
      <c r="I44" s="6">
        <f t="shared" si="21"/>
        <v>642466</v>
      </c>
      <c r="J44" s="7">
        <f t="shared" si="17"/>
        <v>221.2348484848485</v>
      </c>
      <c r="K44" s="5">
        <f t="shared" ref="K44:L46" si="22">K10+K26</f>
        <v>2797</v>
      </c>
      <c r="L44" s="6">
        <f t="shared" si="22"/>
        <v>559162</v>
      </c>
      <c r="M44" s="7">
        <f t="shared" si="14"/>
        <v>199.91490883089023</v>
      </c>
      <c r="N44" s="5">
        <f t="shared" ref="N44:O46" si="23">N10+N26</f>
        <v>2820</v>
      </c>
      <c r="O44" s="6">
        <f t="shared" si="23"/>
        <v>632684</v>
      </c>
      <c r="P44" s="7">
        <f t="shared" si="18"/>
        <v>224.35602836879431</v>
      </c>
      <c r="Q44" s="5">
        <f t="shared" ref="Q44:R46" si="24">Q10+Q26</f>
        <v>2781</v>
      </c>
      <c r="R44" s="6">
        <f t="shared" si="24"/>
        <v>770686</v>
      </c>
      <c r="S44" s="7">
        <f t="shared" si="15"/>
        <v>277.12549442646531</v>
      </c>
      <c r="T44" s="5">
        <f t="shared" ref="T44:U46" si="25">T10+T26</f>
        <v>2688</v>
      </c>
      <c r="U44" s="6">
        <f t="shared" si="25"/>
        <v>590009</v>
      </c>
      <c r="V44" s="7">
        <f>U44/T44</f>
        <v>219.49739583333334</v>
      </c>
      <c r="W44" s="5">
        <f t="shared" ref="W44:X46" si="26">W10+W26</f>
        <v>4260</v>
      </c>
      <c r="X44" s="6">
        <f t="shared" si="26"/>
        <v>989887</v>
      </c>
      <c r="Y44" s="7">
        <f>X44/W44</f>
        <v>232.36784037558687</v>
      </c>
    </row>
    <row r="45" spans="1:25" x14ac:dyDescent="0.2">
      <c r="A45" s="2" t="s">
        <v>18</v>
      </c>
      <c r="B45" s="5">
        <f t="shared" si="19"/>
        <v>1798</v>
      </c>
      <c r="C45" s="6">
        <f t="shared" si="19"/>
        <v>409524</v>
      </c>
      <c r="D45" s="7">
        <f t="shared" si="16"/>
        <v>227.76640711902112</v>
      </c>
      <c r="E45" s="5">
        <f t="shared" si="20"/>
        <v>2142</v>
      </c>
      <c r="F45" s="6">
        <f t="shared" si="20"/>
        <v>493904</v>
      </c>
      <c r="G45" s="7">
        <f t="shared" si="13"/>
        <v>230.58076563958917</v>
      </c>
      <c r="H45" s="5">
        <f t="shared" si="21"/>
        <v>1974</v>
      </c>
      <c r="I45" s="6">
        <f t="shared" si="21"/>
        <v>452967</v>
      </c>
      <c r="J45" s="7">
        <f t="shared" si="17"/>
        <v>229.46656534954408</v>
      </c>
      <c r="K45" s="5">
        <f t="shared" si="22"/>
        <v>1904</v>
      </c>
      <c r="L45" s="6">
        <f t="shared" si="22"/>
        <v>525003</v>
      </c>
      <c r="M45" s="7">
        <f t="shared" si="14"/>
        <v>275.73686974789916</v>
      </c>
      <c r="N45" s="5">
        <f t="shared" si="23"/>
        <v>1904</v>
      </c>
      <c r="O45" s="6">
        <f t="shared" si="23"/>
        <v>478464</v>
      </c>
      <c r="P45" s="7">
        <f t="shared" si="18"/>
        <v>251.29411764705881</v>
      </c>
      <c r="Q45" s="5">
        <f t="shared" si="24"/>
        <v>1747</v>
      </c>
      <c r="R45" s="6">
        <f t="shared" si="24"/>
        <v>544795</v>
      </c>
      <c r="S45" s="7">
        <f t="shared" si="15"/>
        <v>311.84602175157414</v>
      </c>
      <c r="T45" s="5">
        <f t="shared" si="25"/>
        <v>2291</v>
      </c>
      <c r="U45" s="6">
        <f t="shared" si="25"/>
        <v>507809</v>
      </c>
      <c r="V45" s="7">
        <f>U45/T45</f>
        <v>221.65386294194676</v>
      </c>
      <c r="W45" s="5">
        <f t="shared" si="26"/>
        <v>2325</v>
      </c>
      <c r="X45" s="6">
        <f t="shared" si="26"/>
        <v>518070</v>
      </c>
      <c r="Y45" s="7">
        <f>X45/W45</f>
        <v>222.82580645161289</v>
      </c>
    </row>
    <row r="46" spans="1:25" x14ac:dyDescent="0.2">
      <c r="A46" s="3" t="s">
        <v>19</v>
      </c>
      <c r="B46" s="5">
        <f t="shared" si="19"/>
        <v>5146</v>
      </c>
      <c r="C46" s="6">
        <f t="shared" si="19"/>
        <v>753654</v>
      </c>
      <c r="D46" s="7">
        <f t="shared" si="16"/>
        <v>146.4543334628838</v>
      </c>
      <c r="E46" s="5">
        <f t="shared" si="20"/>
        <v>5929</v>
      </c>
      <c r="F46" s="6">
        <f t="shared" si="20"/>
        <v>974177</v>
      </c>
      <c r="G46" s="7">
        <f t="shared" si="13"/>
        <v>164.30713442401753</v>
      </c>
      <c r="H46" s="5">
        <f t="shared" si="21"/>
        <v>5040</v>
      </c>
      <c r="I46" s="6">
        <f t="shared" si="21"/>
        <v>1032146</v>
      </c>
      <c r="J46" s="7">
        <f t="shared" si="17"/>
        <v>204.79087301587302</v>
      </c>
      <c r="K46" s="5">
        <f t="shared" si="22"/>
        <v>4964</v>
      </c>
      <c r="L46" s="6">
        <f t="shared" si="22"/>
        <v>1151910</v>
      </c>
      <c r="M46" s="7">
        <f t="shared" si="14"/>
        <v>232.05278001611603</v>
      </c>
      <c r="N46" s="5">
        <f t="shared" si="23"/>
        <v>4165</v>
      </c>
      <c r="O46" s="6">
        <f t="shared" si="23"/>
        <v>882588</v>
      </c>
      <c r="P46" s="7">
        <f t="shared" si="18"/>
        <v>211.90588235294118</v>
      </c>
      <c r="Q46" s="5">
        <f t="shared" si="24"/>
        <v>4057</v>
      </c>
      <c r="R46" s="6">
        <f t="shared" si="24"/>
        <v>1030390</v>
      </c>
      <c r="S46" s="7">
        <f t="shared" si="15"/>
        <v>253.97830909539067</v>
      </c>
      <c r="T46" s="5">
        <f t="shared" si="25"/>
        <v>3719</v>
      </c>
      <c r="U46" s="6">
        <f t="shared" si="25"/>
        <v>945394</v>
      </c>
      <c r="V46" s="7">
        <f>U46/T46</f>
        <v>254.20650712557139</v>
      </c>
      <c r="W46" s="5">
        <f t="shared" si="26"/>
        <v>3269</v>
      </c>
      <c r="X46" s="6">
        <f t="shared" si="26"/>
        <v>824343</v>
      </c>
      <c r="Y46" s="7">
        <f>X46/W46</f>
        <v>252.16977669011931</v>
      </c>
    </row>
    <row r="47" spans="1:25" x14ac:dyDescent="0.2">
      <c r="A47" s="2" t="s">
        <v>31</v>
      </c>
      <c r="B47" s="5">
        <f>B29</f>
        <v>15</v>
      </c>
      <c r="C47" s="6">
        <f>C29</f>
        <v>50613</v>
      </c>
      <c r="D47" s="7">
        <f t="shared" si="16"/>
        <v>3374.2</v>
      </c>
      <c r="E47" s="5">
        <f>E29</f>
        <v>6</v>
      </c>
      <c r="F47" s="6">
        <f>F29</f>
        <v>25303</v>
      </c>
      <c r="G47" s="7">
        <f t="shared" si="13"/>
        <v>4217.166666666667</v>
      </c>
      <c r="H47" s="5">
        <f>H29</f>
        <v>6</v>
      </c>
      <c r="I47" s="6">
        <f>I29</f>
        <v>26436</v>
      </c>
      <c r="J47" s="7">
        <f t="shared" si="17"/>
        <v>4406</v>
      </c>
      <c r="K47" s="5">
        <f>K29</f>
        <v>6</v>
      </c>
      <c r="L47" s="6">
        <f>L29</f>
        <v>41945</v>
      </c>
      <c r="M47" s="7">
        <f t="shared" si="14"/>
        <v>6990.833333333333</v>
      </c>
      <c r="N47" s="5">
        <f>N29</f>
        <v>6</v>
      </c>
      <c r="O47" s="6">
        <f>O29</f>
        <v>51789</v>
      </c>
      <c r="P47" s="7">
        <f t="shared" si="18"/>
        <v>8631.5</v>
      </c>
      <c r="Q47" s="5">
        <f>Q29</f>
        <v>12</v>
      </c>
      <c r="R47" s="6">
        <f>R29</f>
        <v>54261</v>
      </c>
      <c r="S47" s="7">
        <f t="shared" si="15"/>
        <v>4521.75</v>
      </c>
      <c r="T47" s="5" t="str">
        <f>T29</f>
        <v>--</v>
      </c>
      <c r="U47" s="6" t="str">
        <f>U29</f>
        <v>--</v>
      </c>
      <c r="V47" s="7" t="s">
        <v>21</v>
      </c>
      <c r="W47" s="5" t="str">
        <f>W29</f>
        <v>--</v>
      </c>
      <c r="X47" s="6" t="str">
        <f>X29</f>
        <v>--</v>
      </c>
      <c r="Y47" s="6" t="str">
        <f>Y29</f>
        <v>--</v>
      </c>
    </row>
    <row r="48" spans="1:25" x14ac:dyDescent="0.2">
      <c r="A48" s="29" t="s">
        <v>20</v>
      </c>
      <c r="B48" s="30">
        <f>B30</f>
        <v>2387</v>
      </c>
      <c r="C48" s="31">
        <f>C30</f>
        <v>339077</v>
      </c>
      <c r="D48" s="32">
        <f t="shared" si="16"/>
        <v>142.05152911604526</v>
      </c>
      <c r="E48" s="30">
        <f>E30</f>
        <v>1960</v>
      </c>
      <c r="F48" s="31">
        <f>F30</f>
        <v>327135</v>
      </c>
      <c r="G48" s="32">
        <f t="shared" si="13"/>
        <v>166.90561224489795</v>
      </c>
      <c r="H48" s="30">
        <f>H30</f>
        <v>1526</v>
      </c>
      <c r="I48" s="31">
        <f>I30</f>
        <v>366752</v>
      </c>
      <c r="J48" s="32">
        <f t="shared" si="17"/>
        <v>240.33551769331586</v>
      </c>
      <c r="K48" s="30">
        <f>K30</f>
        <v>2080</v>
      </c>
      <c r="L48" s="31">
        <f>L30</f>
        <v>553262</v>
      </c>
      <c r="M48" s="32">
        <f t="shared" si="14"/>
        <v>265.99134615384617</v>
      </c>
      <c r="N48" s="30">
        <f>N30</f>
        <v>2325</v>
      </c>
      <c r="O48" s="31">
        <f>O30</f>
        <v>572542</v>
      </c>
      <c r="P48" s="32">
        <f t="shared" si="18"/>
        <v>246.25462365591397</v>
      </c>
      <c r="Q48" s="30">
        <f>Q30</f>
        <v>2786</v>
      </c>
      <c r="R48" s="31">
        <f>R30</f>
        <v>720900</v>
      </c>
      <c r="S48" s="32">
        <f t="shared" si="15"/>
        <v>258.75807609475953</v>
      </c>
      <c r="T48" s="30">
        <f t="shared" ref="T48:U52" si="27">T13+T30</f>
        <v>2081</v>
      </c>
      <c r="U48" s="31">
        <f t="shared" si="27"/>
        <v>350310</v>
      </c>
      <c r="V48" s="32">
        <f t="shared" ref="V48:V54" si="28">U48/T48</f>
        <v>168.33733781835656</v>
      </c>
      <c r="W48" s="30">
        <f t="shared" ref="W48:X52" si="29">W13+W30</f>
        <v>2051</v>
      </c>
      <c r="X48" s="31">
        <f t="shared" si="29"/>
        <v>369445</v>
      </c>
      <c r="Y48" s="32">
        <f t="shared" ref="Y48:Y54" si="30">X48/W48</f>
        <v>180.12920526572404</v>
      </c>
    </row>
    <row r="49" spans="1:25" x14ac:dyDescent="0.2">
      <c r="A49" s="2" t="s">
        <v>22</v>
      </c>
      <c r="B49" s="5">
        <f t="shared" ref="B49:C52" si="31">B14+B31</f>
        <v>5023</v>
      </c>
      <c r="C49" s="6">
        <f t="shared" si="31"/>
        <v>690406</v>
      </c>
      <c r="D49" s="7">
        <f t="shared" si="16"/>
        <v>137.44893489946247</v>
      </c>
      <c r="E49" s="5">
        <f t="shared" ref="E49:F52" si="32">E14+E31</f>
        <v>5068</v>
      </c>
      <c r="F49" s="6">
        <f t="shared" si="32"/>
        <v>830937</v>
      </c>
      <c r="G49" s="7">
        <f t="shared" si="13"/>
        <v>163.95757695343332</v>
      </c>
      <c r="H49" s="5">
        <f t="shared" ref="H49:I52" si="33">H14+H31</f>
        <v>6579</v>
      </c>
      <c r="I49" s="6">
        <f t="shared" si="33"/>
        <v>884359</v>
      </c>
      <c r="J49" s="7">
        <f t="shared" si="17"/>
        <v>134.42149262805899</v>
      </c>
      <c r="K49" s="5">
        <f t="shared" ref="K49:L52" si="34">K14+K31</f>
        <v>5751</v>
      </c>
      <c r="L49" s="6">
        <f t="shared" si="34"/>
        <v>898299</v>
      </c>
      <c r="M49" s="7">
        <f t="shared" si="14"/>
        <v>156.19874804381845</v>
      </c>
      <c r="N49" s="5">
        <f t="shared" ref="N49:O52" si="35">N14+N31</f>
        <v>5270</v>
      </c>
      <c r="O49" s="6">
        <f t="shared" si="35"/>
        <v>873711</v>
      </c>
      <c r="P49" s="7">
        <f t="shared" si="18"/>
        <v>165.78956356736242</v>
      </c>
      <c r="Q49" s="5">
        <f t="shared" ref="Q49:R52" si="36">Q14+Q31</f>
        <v>4784</v>
      </c>
      <c r="R49" s="6">
        <f t="shared" si="36"/>
        <v>923301</v>
      </c>
      <c r="S49" s="7">
        <f t="shared" si="15"/>
        <v>192.99770066889633</v>
      </c>
      <c r="T49" s="5">
        <f t="shared" si="27"/>
        <v>4394</v>
      </c>
      <c r="U49" s="6">
        <f t="shared" si="27"/>
        <v>820901</v>
      </c>
      <c r="V49" s="7">
        <f t="shared" si="28"/>
        <v>186.82316795630405</v>
      </c>
      <c r="W49" s="5">
        <f t="shared" si="29"/>
        <v>5374</v>
      </c>
      <c r="X49" s="6">
        <f t="shared" si="29"/>
        <v>711419</v>
      </c>
      <c r="Y49" s="7">
        <f t="shared" si="30"/>
        <v>132.3816524004466</v>
      </c>
    </row>
    <row r="50" spans="1:25" x14ac:dyDescent="0.2">
      <c r="A50" s="2" t="s">
        <v>23</v>
      </c>
      <c r="B50" s="5">
        <f t="shared" si="31"/>
        <v>2712</v>
      </c>
      <c r="C50" s="6">
        <f t="shared" si="31"/>
        <v>594342</v>
      </c>
      <c r="D50" s="7">
        <f t="shared" si="16"/>
        <v>219.15265486725664</v>
      </c>
      <c r="E50" s="5">
        <f t="shared" si="32"/>
        <v>3061</v>
      </c>
      <c r="F50" s="6">
        <f t="shared" si="32"/>
        <v>603966</v>
      </c>
      <c r="G50" s="7">
        <f t="shared" si="13"/>
        <v>197.31002940215615</v>
      </c>
      <c r="H50" s="5">
        <f t="shared" si="33"/>
        <v>2589</v>
      </c>
      <c r="I50" s="6">
        <f t="shared" si="33"/>
        <v>587514</v>
      </c>
      <c r="J50" s="7">
        <f t="shared" si="17"/>
        <v>226.92699884125145</v>
      </c>
      <c r="K50" s="5">
        <f t="shared" si="34"/>
        <v>2918</v>
      </c>
      <c r="L50" s="6">
        <f t="shared" si="34"/>
        <v>658281</v>
      </c>
      <c r="M50" s="7">
        <f t="shared" si="14"/>
        <v>225.59321453050035</v>
      </c>
      <c r="N50" s="5">
        <f t="shared" si="35"/>
        <v>2794</v>
      </c>
      <c r="O50" s="6">
        <f t="shared" si="35"/>
        <v>652453</v>
      </c>
      <c r="P50" s="7">
        <f t="shared" si="18"/>
        <v>233.51932712956335</v>
      </c>
      <c r="Q50" s="5">
        <f t="shared" si="36"/>
        <v>2898</v>
      </c>
      <c r="R50" s="6">
        <f t="shared" si="36"/>
        <v>763064</v>
      </c>
      <c r="S50" s="7">
        <f t="shared" si="15"/>
        <v>263.30710835058659</v>
      </c>
      <c r="T50" s="5">
        <f t="shared" si="27"/>
        <v>2936</v>
      </c>
      <c r="U50" s="6">
        <f t="shared" si="27"/>
        <v>660212</v>
      </c>
      <c r="V50" s="7">
        <f t="shared" si="28"/>
        <v>224.86784741144413</v>
      </c>
      <c r="W50" s="5">
        <f t="shared" si="29"/>
        <v>3395</v>
      </c>
      <c r="X50" s="6">
        <f t="shared" si="29"/>
        <v>722194</v>
      </c>
      <c r="Y50" s="7">
        <f t="shared" si="30"/>
        <v>212.72282768777615</v>
      </c>
    </row>
    <row r="51" spans="1:25" x14ac:dyDescent="0.2">
      <c r="A51" s="3" t="s">
        <v>24</v>
      </c>
      <c r="B51" s="5">
        <f t="shared" si="31"/>
        <v>1872</v>
      </c>
      <c r="C51" s="6">
        <f t="shared" si="31"/>
        <v>460960</v>
      </c>
      <c r="D51" s="7">
        <f t="shared" si="16"/>
        <v>246.23931623931625</v>
      </c>
      <c r="E51" s="5">
        <f t="shared" si="32"/>
        <v>1746</v>
      </c>
      <c r="F51" s="6">
        <f t="shared" si="32"/>
        <v>362401</v>
      </c>
      <c r="G51" s="7">
        <f t="shared" si="13"/>
        <v>207.5607101947308</v>
      </c>
      <c r="H51" s="5">
        <f t="shared" si="33"/>
        <v>1458</v>
      </c>
      <c r="I51" s="6">
        <f t="shared" si="33"/>
        <v>473440</v>
      </c>
      <c r="J51" s="7">
        <f t="shared" si="17"/>
        <v>324.71879286694099</v>
      </c>
      <c r="K51" s="5">
        <f t="shared" si="34"/>
        <v>1430</v>
      </c>
      <c r="L51" s="6">
        <f t="shared" si="34"/>
        <v>358957</v>
      </c>
      <c r="M51" s="7">
        <f t="shared" si="14"/>
        <v>251.01888111888113</v>
      </c>
      <c r="N51" s="5">
        <f t="shared" si="35"/>
        <v>1522</v>
      </c>
      <c r="O51" s="6">
        <f t="shared" si="35"/>
        <v>405974</v>
      </c>
      <c r="P51" s="7">
        <f t="shared" si="18"/>
        <v>266.73718791064391</v>
      </c>
      <c r="Q51" s="5">
        <f t="shared" si="36"/>
        <v>2080</v>
      </c>
      <c r="R51" s="6">
        <f t="shared" si="36"/>
        <v>432521</v>
      </c>
      <c r="S51" s="7">
        <f t="shared" si="15"/>
        <v>207.94278846153847</v>
      </c>
      <c r="T51" s="5">
        <f t="shared" si="27"/>
        <v>2094</v>
      </c>
      <c r="U51" s="6">
        <f t="shared" si="27"/>
        <v>568342</v>
      </c>
      <c r="V51" s="7">
        <f t="shared" si="28"/>
        <v>271.41451766953202</v>
      </c>
      <c r="W51" s="5">
        <f t="shared" si="29"/>
        <v>1917</v>
      </c>
      <c r="X51" s="6">
        <f t="shared" si="29"/>
        <v>520474</v>
      </c>
      <c r="Y51" s="7">
        <f t="shared" si="30"/>
        <v>271.50443401147629</v>
      </c>
    </row>
    <row r="52" spans="1:25" x14ac:dyDescent="0.2">
      <c r="A52" s="2" t="s">
        <v>25</v>
      </c>
      <c r="B52" s="5">
        <f t="shared" si="31"/>
        <v>1160</v>
      </c>
      <c r="C52" s="6">
        <f t="shared" si="31"/>
        <v>94723</v>
      </c>
      <c r="D52" s="7">
        <f t="shared" si="16"/>
        <v>81.657758620689648</v>
      </c>
      <c r="E52" s="5">
        <f t="shared" si="32"/>
        <v>1426</v>
      </c>
      <c r="F52" s="6">
        <f t="shared" si="32"/>
        <v>190288</v>
      </c>
      <c r="G52" s="7">
        <f t="shared" si="13"/>
        <v>133.44179523141656</v>
      </c>
      <c r="H52" s="5">
        <f t="shared" si="33"/>
        <v>1328</v>
      </c>
      <c r="I52" s="6">
        <f t="shared" si="33"/>
        <v>246809</v>
      </c>
      <c r="J52" s="7">
        <f t="shared" si="17"/>
        <v>185.85015060240963</v>
      </c>
      <c r="K52" s="5">
        <f t="shared" si="34"/>
        <v>1547</v>
      </c>
      <c r="L52" s="6">
        <f t="shared" si="34"/>
        <v>223801</v>
      </c>
      <c r="M52" s="7">
        <f t="shared" si="14"/>
        <v>144.66774402068521</v>
      </c>
      <c r="N52" s="5">
        <f t="shared" si="35"/>
        <v>1197</v>
      </c>
      <c r="O52" s="6">
        <f t="shared" si="35"/>
        <v>177880</v>
      </c>
      <c r="P52" s="7">
        <f t="shared" si="18"/>
        <v>148.60484544695072</v>
      </c>
      <c r="Q52" s="5">
        <f t="shared" si="36"/>
        <v>1217</v>
      </c>
      <c r="R52" s="6">
        <f t="shared" si="36"/>
        <v>180406</v>
      </c>
      <c r="S52" s="7">
        <f t="shared" si="15"/>
        <v>148.23829087921118</v>
      </c>
      <c r="T52" s="5">
        <f t="shared" si="27"/>
        <v>1185</v>
      </c>
      <c r="U52" s="6">
        <f t="shared" si="27"/>
        <v>224900</v>
      </c>
      <c r="V52" s="7">
        <f t="shared" si="28"/>
        <v>189.78902953586498</v>
      </c>
      <c r="W52" s="5">
        <f t="shared" si="29"/>
        <v>1194</v>
      </c>
      <c r="X52" s="6">
        <f t="shared" si="29"/>
        <v>162810</v>
      </c>
      <c r="Y52" s="7">
        <f t="shared" si="30"/>
        <v>136.356783919598</v>
      </c>
    </row>
    <row r="53" spans="1:25" x14ac:dyDescent="0.2">
      <c r="A53" s="2" t="s">
        <v>26</v>
      </c>
      <c r="B53" s="5">
        <f>SUM(B43:B52)</f>
        <v>23131</v>
      </c>
      <c r="C53" s="9">
        <f>SUM(C43:C52)</f>
        <v>4275906</v>
      </c>
      <c r="D53" s="7">
        <f t="shared" si="16"/>
        <v>184.85608058449699</v>
      </c>
      <c r="E53" s="5">
        <f>SUM(E43:E52)</f>
        <v>25189</v>
      </c>
      <c r="F53" s="9">
        <f>SUM(F43:F52)</f>
        <v>4702082</v>
      </c>
      <c r="G53" s="7">
        <f t="shared" si="13"/>
        <v>186.67203938227004</v>
      </c>
      <c r="H53" s="5">
        <f>SUM(H43:H52)</f>
        <v>24065</v>
      </c>
      <c r="I53" s="9">
        <f>SUM(I43:I52)</f>
        <v>5058077</v>
      </c>
      <c r="J53" s="7">
        <f t="shared" si="17"/>
        <v>210.18396010804074</v>
      </c>
      <c r="K53" s="5">
        <f>SUM(K43:K52)</f>
        <v>24291</v>
      </c>
      <c r="L53" s="9">
        <f>SUM(L43:L52)</f>
        <v>5325301</v>
      </c>
      <c r="M53" s="7">
        <f t="shared" si="14"/>
        <v>219.22938536906673</v>
      </c>
      <c r="N53" s="5">
        <f>SUM(N43:N52)</f>
        <v>22988</v>
      </c>
      <c r="O53" s="9">
        <f>SUM(O43:O52)</f>
        <v>5071103</v>
      </c>
      <c r="P53" s="7">
        <f t="shared" si="18"/>
        <v>220.59783365234034</v>
      </c>
      <c r="Q53" s="5">
        <f>SUM(Q43:Q52)</f>
        <v>23103</v>
      </c>
      <c r="R53" s="9">
        <f>SUM(R43:R52)</f>
        <v>5902819</v>
      </c>
      <c r="S53" s="7">
        <f t="shared" si="15"/>
        <v>255.50010821105485</v>
      </c>
      <c r="T53" s="5">
        <f>SUM(T43:T52)</f>
        <v>22246</v>
      </c>
      <c r="U53" s="9">
        <f>SUM(U43:U52)</f>
        <v>5027436</v>
      </c>
      <c r="V53" s="7">
        <f t="shared" si="28"/>
        <v>225.99280769576552</v>
      </c>
      <c r="W53" s="5">
        <f>SUM(W43:W52)</f>
        <v>25014</v>
      </c>
      <c r="X53" s="9">
        <f>SUM(X43:X52)</f>
        <v>5057942</v>
      </c>
      <c r="Y53" s="7">
        <f t="shared" si="30"/>
        <v>202.20444551051412</v>
      </c>
    </row>
    <row r="54" spans="1:25" x14ac:dyDescent="0.2">
      <c r="A54" s="25" t="s">
        <v>88</v>
      </c>
      <c r="B54" s="26">
        <f>B48</f>
        <v>2387</v>
      </c>
      <c r="C54" s="27">
        <f>C48</f>
        <v>339077</v>
      </c>
      <c r="D54" s="28">
        <f t="shared" si="16"/>
        <v>142.05152911604526</v>
      </c>
      <c r="E54" s="26">
        <f>E48</f>
        <v>1960</v>
      </c>
      <c r="F54" s="27">
        <f>F48</f>
        <v>327135</v>
      </c>
      <c r="G54" s="28">
        <f t="shared" si="13"/>
        <v>166.90561224489795</v>
      </c>
      <c r="H54" s="26">
        <v>1354</v>
      </c>
      <c r="I54" s="27">
        <f>I48</f>
        <v>366752</v>
      </c>
      <c r="J54" s="28">
        <f>I54/H54</f>
        <v>270.86558345642538</v>
      </c>
      <c r="K54" s="26">
        <v>1532</v>
      </c>
      <c r="L54" s="27">
        <f>L48</f>
        <v>553262</v>
      </c>
      <c r="M54" s="28">
        <f>L54/K54</f>
        <v>361.13707571801564</v>
      </c>
      <c r="N54" s="26">
        <v>1769</v>
      </c>
      <c r="O54" s="27">
        <f>O48</f>
        <v>572542</v>
      </c>
      <c r="P54" s="28">
        <f>O54/N54</f>
        <v>323.65291124929337</v>
      </c>
      <c r="Q54" s="26">
        <v>2066</v>
      </c>
      <c r="R54" s="27">
        <f>R48</f>
        <v>720900</v>
      </c>
      <c r="S54" s="28">
        <f>R54/Q54</f>
        <v>348.93514036786058</v>
      </c>
      <c r="T54" s="26">
        <f>T48</f>
        <v>2081</v>
      </c>
      <c r="U54" s="27">
        <f>U48</f>
        <v>350310</v>
      </c>
      <c r="V54" s="28">
        <f t="shared" si="28"/>
        <v>168.33733781835656</v>
      </c>
      <c r="W54" s="26">
        <f>W48</f>
        <v>2051</v>
      </c>
      <c r="X54" s="27">
        <f>X48</f>
        <v>369445</v>
      </c>
      <c r="Y54" s="28">
        <f t="shared" si="30"/>
        <v>180.12920526572404</v>
      </c>
    </row>
    <row r="55" spans="1:25" x14ac:dyDescent="0.2">
      <c r="A55" s="72" t="s">
        <v>27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</row>
    <row r="56" spans="1:2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">
      <c r="D57" t="s">
        <v>89</v>
      </c>
    </row>
    <row r="58" spans="1:25" ht="14.25" x14ac:dyDescent="0.2">
      <c r="A58" s="73" t="s">
        <v>33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5"/>
    </row>
    <row r="59" spans="1:25" x14ac:dyDescent="0.2">
      <c r="A59" s="2"/>
      <c r="B59" s="76" t="s">
        <v>4</v>
      </c>
      <c r="C59" s="76"/>
      <c r="D59" s="76"/>
      <c r="E59" s="76" t="s">
        <v>5</v>
      </c>
      <c r="F59" s="76"/>
      <c r="G59" s="76"/>
      <c r="H59" s="76" t="s">
        <v>6</v>
      </c>
      <c r="I59" s="76"/>
      <c r="J59" s="76"/>
      <c r="K59" s="76" t="s">
        <v>7</v>
      </c>
      <c r="L59" s="76"/>
      <c r="M59" s="76"/>
      <c r="N59" s="76" t="s">
        <v>8</v>
      </c>
      <c r="O59" s="76"/>
      <c r="P59" s="76"/>
      <c r="Q59" s="76" t="s">
        <v>9</v>
      </c>
      <c r="R59" s="76"/>
      <c r="S59" s="76"/>
      <c r="T59" s="76" t="s">
        <v>10</v>
      </c>
      <c r="U59" s="76"/>
      <c r="V59" s="76"/>
      <c r="W59" s="76" t="s">
        <v>11</v>
      </c>
      <c r="X59" s="76"/>
      <c r="Y59" s="76"/>
    </row>
    <row r="60" spans="1:25" x14ac:dyDescent="0.2">
      <c r="A60" s="3"/>
      <c r="B60" s="4" t="s">
        <v>12</v>
      </c>
      <c r="C60" s="4" t="s">
        <v>13</v>
      </c>
      <c r="D60" s="4" t="s">
        <v>14</v>
      </c>
      <c r="E60" s="4" t="s">
        <v>15</v>
      </c>
      <c r="F60" s="4" t="s">
        <v>13</v>
      </c>
      <c r="G60" s="4" t="s">
        <v>16</v>
      </c>
      <c r="H60" s="4" t="s">
        <v>15</v>
      </c>
      <c r="I60" s="4" t="s">
        <v>13</v>
      </c>
      <c r="J60" s="4" t="s">
        <v>16</v>
      </c>
      <c r="K60" s="4" t="s">
        <v>15</v>
      </c>
      <c r="L60" s="4" t="s">
        <v>13</v>
      </c>
      <c r="M60" s="4" t="s">
        <v>16</v>
      </c>
      <c r="N60" s="4" t="s">
        <v>15</v>
      </c>
      <c r="O60" s="4" t="s">
        <v>13</v>
      </c>
      <c r="P60" s="4" t="s">
        <v>16</v>
      </c>
      <c r="Q60" s="4" t="s">
        <v>15</v>
      </c>
      <c r="R60" s="4" t="s">
        <v>13</v>
      </c>
      <c r="S60" s="4" t="s">
        <v>16</v>
      </c>
      <c r="T60" s="4" t="s">
        <v>15</v>
      </c>
      <c r="U60" s="4" t="s">
        <v>13</v>
      </c>
      <c r="V60" s="4" t="s">
        <v>16</v>
      </c>
      <c r="W60" s="4" t="s">
        <v>15</v>
      </c>
      <c r="X60" s="4" t="s">
        <v>13</v>
      </c>
      <c r="Y60" s="4" t="s">
        <v>16</v>
      </c>
    </row>
    <row r="61" spans="1:25" x14ac:dyDescent="0.2">
      <c r="A61" s="3" t="s">
        <v>29</v>
      </c>
      <c r="B61" s="15" t="s">
        <v>21</v>
      </c>
      <c r="C61" s="15" t="s">
        <v>21</v>
      </c>
      <c r="D61" s="15" t="s">
        <v>21</v>
      </c>
      <c r="E61" s="13">
        <v>102</v>
      </c>
      <c r="F61" s="9">
        <v>6674</v>
      </c>
      <c r="G61" s="10">
        <f>F61/E61</f>
        <v>65.431372549019613</v>
      </c>
      <c r="H61" s="13">
        <v>528</v>
      </c>
      <c r="I61" s="9">
        <v>147623</v>
      </c>
      <c r="J61" s="10">
        <f>I61/H61</f>
        <v>279.58901515151513</v>
      </c>
      <c r="K61" s="8">
        <v>1053</v>
      </c>
      <c r="L61" s="9">
        <v>308005</v>
      </c>
      <c r="M61" s="10">
        <f>L61/K61</f>
        <v>292.50237416904082</v>
      </c>
      <c r="N61" s="8">
        <v>1311</v>
      </c>
      <c r="O61" s="9">
        <v>360522</v>
      </c>
      <c r="P61" s="10">
        <f>O61/N61</f>
        <v>274.99771167048056</v>
      </c>
      <c r="Q61" s="8">
        <v>1131</v>
      </c>
      <c r="R61" s="19">
        <v>390597</v>
      </c>
      <c r="S61" s="10">
        <f>R61/Q61</f>
        <v>345.35543766578252</v>
      </c>
      <c r="T61" s="8">
        <v>1218</v>
      </c>
      <c r="U61" s="9">
        <v>526738</v>
      </c>
      <c r="V61" s="10">
        <f>U61/T61</f>
        <v>432.46141215106735</v>
      </c>
      <c r="W61" s="8">
        <v>987</v>
      </c>
      <c r="X61" s="9">
        <v>368675</v>
      </c>
      <c r="Y61" s="10">
        <f>X61/W61</f>
        <v>373.53090172239109</v>
      </c>
    </row>
    <row r="62" spans="1:25" x14ac:dyDescent="0.2">
      <c r="A62" s="2" t="s">
        <v>30</v>
      </c>
      <c r="B62" s="5">
        <v>684</v>
      </c>
      <c r="C62" s="20">
        <v>290536</v>
      </c>
      <c r="D62" s="7">
        <f>C62/B62</f>
        <v>424.76023391812868</v>
      </c>
      <c r="E62" s="5">
        <v>744</v>
      </c>
      <c r="F62" s="6">
        <v>313069</v>
      </c>
      <c r="G62" s="17">
        <f t="shared" ref="G62:G73" si="37">F62/E62</f>
        <v>420.79166666666669</v>
      </c>
      <c r="H62" s="5">
        <v>1848</v>
      </c>
      <c r="I62" s="6">
        <v>566892</v>
      </c>
      <c r="J62" s="10">
        <f t="shared" ref="J62:J71" si="38">I62/H62</f>
        <v>306.75974025974028</v>
      </c>
      <c r="K62" s="8">
        <v>2439</v>
      </c>
      <c r="L62" s="9">
        <v>862455</v>
      </c>
      <c r="M62" s="10">
        <f t="shared" ref="M62:M72" si="39">L62/K62</f>
        <v>353.610086100861</v>
      </c>
      <c r="N62" s="8">
        <v>1732</v>
      </c>
      <c r="O62" s="9">
        <v>920395</v>
      </c>
      <c r="P62" s="10">
        <f t="shared" ref="P62:P72" si="40">O62/N62</f>
        <v>531.40588914549653</v>
      </c>
      <c r="Q62" s="8">
        <v>927</v>
      </c>
      <c r="R62" s="19">
        <v>413372</v>
      </c>
      <c r="S62" s="10">
        <f t="shared" ref="S62:S72" si="41">R62/Q62</f>
        <v>445.92448759439048</v>
      </c>
      <c r="T62" s="8">
        <v>1569</v>
      </c>
      <c r="U62" s="9">
        <v>720012</v>
      </c>
      <c r="V62" s="10">
        <f t="shared" ref="V62:V73" si="42">U62/T62</f>
        <v>458.89866156787764</v>
      </c>
      <c r="W62" s="8">
        <v>1714</v>
      </c>
      <c r="X62" s="9">
        <v>700721</v>
      </c>
      <c r="Y62" s="10">
        <f t="shared" ref="Y62:Y73" si="43">X62/W62</f>
        <v>408.82205367561261</v>
      </c>
    </row>
    <row r="63" spans="1:25" x14ac:dyDescent="0.2">
      <c r="A63" s="2" t="s">
        <v>17</v>
      </c>
      <c r="B63" s="5">
        <v>6</v>
      </c>
      <c r="C63" s="6">
        <v>1540</v>
      </c>
      <c r="D63" s="7">
        <f t="shared" ref="D63:D73" si="44">C63/B63</f>
        <v>256.66666666666669</v>
      </c>
      <c r="E63" s="5">
        <v>34</v>
      </c>
      <c r="F63" s="6">
        <v>7548</v>
      </c>
      <c r="G63" s="17">
        <f t="shared" si="37"/>
        <v>222</v>
      </c>
      <c r="H63" s="5">
        <v>3</v>
      </c>
      <c r="I63" s="6">
        <v>870</v>
      </c>
      <c r="J63" s="10">
        <f t="shared" si="38"/>
        <v>290</v>
      </c>
      <c r="K63" s="8">
        <v>6</v>
      </c>
      <c r="L63" s="9">
        <v>381</v>
      </c>
      <c r="M63" s="10">
        <f t="shared" si="39"/>
        <v>63.5</v>
      </c>
      <c r="N63" s="5" t="s">
        <v>21</v>
      </c>
      <c r="O63" s="9"/>
      <c r="P63" s="7" t="s">
        <v>21</v>
      </c>
      <c r="Q63" s="8">
        <v>12</v>
      </c>
      <c r="R63" s="19">
        <v>1718</v>
      </c>
      <c r="S63" s="10">
        <f t="shared" si="41"/>
        <v>143.16666666666666</v>
      </c>
      <c r="T63" s="8">
        <v>21</v>
      </c>
      <c r="U63" s="9">
        <v>2936</v>
      </c>
      <c r="V63" s="10">
        <f t="shared" si="42"/>
        <v>139.8095238095238</v>
      </c>
      <c r="W63" s="8">
        <v>603</v>
      </c>
      <c r="X63" s="9">
        <v>129368</v>
      </c>
      <c r="Y63" s="10">
        <f t="shared" si="43"/>
        <v>214.54063018242124</v>
      </c>
    </row>
    <row r="64" spans="1:25" x14ac:dyDescent="0.2">
      <c r="A64" s="2" t="s">
        <v>18</v>
      </c>
      <c r="B64" s="5">
        <v>3</v>
      </c>
      <c r="C64" s="6">
        <v>546</v>
      </c>
      <c r="D64" s="7">
        <f t="shared" si="44"/>
        <v>182</v>
      </c>
      <c r="E64" s="5">
        <v>9</v>
      </c>
      <c r="F64" s="6">
        <v>2000</v>
      </c>
      <c r="G64" s="17">
        <f t="shared" si="37"/>
        <v>222.22222222222223</v>
      </c>
      <c r="H64" s="5">
        <v>21</v>
      </c>
      <c r="I64" s="6">
        <v>4071</v>
      </c>
      <c r="J64" s="10">
        <f t="shared" si="38"/>
        <v>193.85714285714286</v>
      </c>
      <c r="K64" s="8">
        <v>3</v>
      </c>
      <c r="L64" s="9">
        <v>694</v>
      </c>
      <c r="M64" s="10">
        <f t="shared" si="39"/>
        <v>231.33333333333334</v>
      </c>
      <c r="N64" s="8">
        <v>12</v>
      </c>
      <c r="O64" s="9">
        <v>2785</v>
      </c>
      <c r="P64" s="10">
        <f t="shared" si="40"/>
        <v>232.08333333333334</v>
      </c>
      <c r="Q64" s="5" t="s">
        <v>21</v>
      </c>
      <c r="R64" s="19"/>
      <c r="S64" s="7" t="s">
        <v>21</v>
      </c>
      <c r="T64" s="8">
        <v>16</v>
      </c>
      <c r="U64" s="9">
        <v>3142</v>
      </c>
      <c r="V64" s="10">
        <f t="shared" si="42"/>
        <v>196.375</v>
      </c>
      <c r="W64" s="8">
        <v>3</v>
      </c>
      <c r="X64" s="9">
        <v>565</v>
      </c>
      <c r="Y64" s="10">
        <f t="shared" si="43"/>
        <v>188.33333333333334</v>
      </c>
    </row>
    <row r="65" spans="1:25" x14ac:dyDescent="0.2">
      <c r="A65" s="3" t="s">
        <v>19</v>
      </c>
      <c r="B65" s="5">
        <v>84</v>
      </c>
      <c r="C65" s="6">
        <v>10838</v>
      </c>
      <c r="D65" s="7">
        <f t="shared" si="44"/>
        <v>129.02380952380952</v>
      </c>
      <c r="E65" s="5">
        <v>114</v>
      </c>
      <c r="F65" s="6">
        <v>16029</v>
      </c>
      <c r="G65" s="17">
        <f t="shared" si="37"/>
        <v>140.60526315789474</v>
      </c>
      <c r="H65" s="5">
        <v>67</v>
      </c>
      <c r="I65" s="6">
        <v>12059</v>
      </c>
      <c r="J65" s="10">
        <f t="shared" si="38"/>
        <v>179.98507462686567</v>
      </c>
      <c r="K65" s="8">
        <v>57</v>
      </c>
      <c r="L65" s="9">
        <v>10518</v>
      </c>
      <c r="M65" s="10">
        <f t="shared" si="39"/>
        <v>184.52631578947367</v>
      </c>
      <c r="N65" s="8">
        <v>373</v>
      </c>
      <c r="O65" s="9">
        <v>238981</v>
      </c>
      <c r="P65" s="10">
        <f t="shared" si="40"/>
        <v>640.69973190348526</v>
      </c>
      <c r="Q65" s="8">
        <v>766</v>
      </c>
      <c r="R65" s="19">
        <v>397940</v>
      </c>
      <c r="S65" s="10">
        <f t="shared" si="41"/>
        <v>519.5039164490862</v>
      </c>
      <c r="T65" s="8">
        <v>974</v>
      </c>
      <c r="U65" s="9">
        <v>381711</v>
      </c>
      <c r="V65" s="10">
        <f t="shared" si="42"/>
        <v>391.90041067761808</v>
      </c>
      <c r="W65" s="8">
        <v>1285</v>
      </c>
      <c r="X65" s="9">
        <v>469713</v>
      </c>
      <c r="Y65" s="10">
        <f t="shared" si="43"/>
        <v>365.53540856031128</v>
      </c>
    </row>
    <row r="66" spans="1:25" x14ac:dyDescent="0.2">
      <c r="A66" s="2" t="s">
        <v>31</v>
      </c>
      <c r="B66" s="5">
        <v>1176</v>
      </c>
      <c r="C66" s="6">
        <v>442538</v>
      </c>
      <c r="D66" s="7">
        <f t="shared" si="44"/>
        <v>376.30782312925169</v>
      </c>
      <c r="E66" s="5">
        <v>1455</v>
      </c>
      <c r="F66" s="6">
        <v>552493</v>
      </c>
      <c r="G66" s="17">
        <f t="shared" si="37"/>
        <v>379.72027491408937</v>
      </c>
      <c r="H66" s="5">
        <v>1453</v>
      </c>
      <c r="I66" s="6">
        <v>577244</v>
      </c>
      <c r="J66" s="10">
        <f t="shared" si="38"/>
        <v>397.2773571920165</v>
      </c>
      <c r="K66" s="8">
        <v>1618</v>
      </c>
      <c r="L66" s="9">
        <v>865879</v>
      </c>
      <c r="M66" s="10">
        <f t="shared" si="39"/>
        <v>535.15389369592094</v>
      </c>
      <c r="N66" s="8">
        <v>1628</v>
      </c>
      <c r="O66" s="9">
        <v>954188</v>
      </c>
      <c r="P66" s="10">
        <f t="shared" si="40"/>
        <v>586.11056511056506</v>
      </c>
      <c r="Q66" s="8">
        <v>1714</v>
      </c>
      <c r="R66" s="19">
        <v>984889</v>
      </c>
      <c r="S66" s="10">
        <f t="shared" si="41"/>
        <v>574.61435239206537</v>
      </c>
      <c r="T66" s="8">
        <v>1484</v>
      </c>
      <c r="U66" s="9">
        <v>617287</v>
      </c>
      <c r="V66" s="10">
        <f t="shared" si="42"/>
        <v>415.96159029649596</v>
      </c>
      <c r="W66" s="8">
        <v>1287</v>
      </c>
      <c r="X66" s="9">
        <v>526724</v>
      </c>
      <c r="Y66" s="10">
        <f t="shared" si="43"/>
        <v>409.26495726495727</v>
      </c>
    </row>
    <row r="67" spans="1:25" x14ac:dyDescent="0.2">
      <c r="A67" s="29" t="s">
        <v>20</v>
      </c>
      <c r="B67" s="30">
        <v>3443</v>
      </c>
      <c r="C67" s="31">
        <v>845734</v>
      </c>
      <c r="D67" s="32">
        <f t="shared" si="44"/>
        <v>245.63868719140285</v>
      </c>
      <c r="E67" s="30">
        <v>3534</v>
      </c>
      <c r="F67" s="31">
        <v>912984</v>
      </c>
      <c r="G67" s="33">
        <f t="shared" si="37"/>
        <v>258.34295415959252</v>
      </c>
      <c r="H67" s="30">
        <v>2826</v>
      </c>
      <c r="I67" s="31">
        <v>891121</v>
      </c>
      <c r="J67" s="34">
        <f t="shared" si="38"/>
        <v>315.32944090587404</v>
      </c>
      <c r="K67" s="35">
        <v>3662</v>
      </c>
      <c r="L67" s="36">
        <v>1121973</v>
      </c>
      <c r="M67" s="34">
        <f t="shared" si="39"/>
        <v>306.38257782632439</v>
      </c>
      <c r="N67" s="35">
        <v>4198</v>
      </c>
      <c r="O67" s="36">
        <v>1098850</v>
      </c>
      <c r="P67" s="34">
        <f t="shared" si="40"/>
        <v>261.75559790376371</v>
      </c>
      <c r="Q67" s="35">
        <v>4465</v>
      </c>
      <c r="R67" s="37">
        <v>1219163</v>
      </c>
      <c r="S67" s="34">
        <f t="shared" si="41"/>
        <v>273.04882418812991</v>
      </c>
      <c r="T67" s="35">
        <v>4159</v>
      </c>
      <c r="U67" s="36">
        <v>1032617</v>
      </c>
      <c r="V67" s="34">
        <f t="shared" si="42"/>
        <v>248.28492426063957</v>
      </c>
      <c r="W67" s="35">
        <v>3497</v>
      </c>
      <c r="X67" s="36">
        <v>1212826</v>
      </c>
      <c r="Y67" s="34">
        <f t="shared" si="43"/>
        <v>346.81898770374607</v>
      </c>
    </row>
    <row r="68" spans="1:25" x14ac:dyDescent="0.2">
      <c r="A68" s="2" t="s">
        <v>22</v>
      </c>
      <c r="B68" s="5">
        <v>2556</v>
      </c>
      <c r="C68" s="6">
        <v>765184</v>
      </c>
      <c r="D68" s="7">
        <f t="shared" si="44"/>
        <v>299.36776212832552</v>
      </c>
      <c r="E68" s="5">
        <v>2703</v>
      </c>
      <c r="F68" s="6">
        <v>923025</v>
      </c>
      <c r="G68" s="17">
        <f t="shared" si="37"/>
        <v>341.48168701442842</v>
      </c>
      <c r="H68" s="5">
        <v>2702</v>
      </c>
      <c r="I68" s="6">
        <v>972112</v>
      </c>
      <c r="J68" s="10">
        <f t="shared" si="38"/>
        <v>359.77498149518874</v>
      </c>
      <c r="K68" s="8">
        <v>2229</v>
      </c>
      <c r="L68" s="9">
        <v>914430</v>
      </c>
      <c r="M68" s="10">
        <f t="shared" si="39"/>
        <v>410.24226110363389</v>
      </c>
      <c r="N68" s="8">
        <v>2396</v>
      </c>
      <c r="O68" s="9">
        <v>1044881</v>
      </c>
      <c r="P68" s="10">
        <f t="shared" si="40"/>
        <v>436.09390651085141</v>
      </c>
      <c r="Q68" s="8">
        <v>2666</v>
      </c>
      <c r="R68" s="19">
        <v>1016414</v>
      </c>
      <c r="S68" s="10">
        <f t="shared" si="41"/>
        <v>381.25056264066018</v>
      </c>
      <c r="T68" s="8">
        <v>2811</v>
      </c>
      <c r="U68" s="9">
        <v>917397</v>
      </c>
      <c r="V68" s="10">
        <f t="shared" si="42"/>
        <v>326.35965848452508</v>
      </c>
      <c r="W68" s="8">
        <v>2878</v>
      </c>
      <c r="X68" s="9">
        <v>905811</v>
      </c>
      <c r="Y68" s="10">
        <f t="shared" si="43"/>
        <v>314.73627519110494</v>
      </c>
    </row>
    <row r="69" spans="1:25" x14ac:dyDescent="0.2">
      <c r="A69" s="2" t="s">
        <v>23</v>
      </c>
      <c r="B69" s="5">
        <v>2317</v>
      </c>
      <c r="C69" s="6">
        <v>829239</v>
      </c>
      <c r="D69" s="7">
        <f t="shared" si="44"/>
        <v>357.89339663357788</v>
      </c>
      <c r="E69" s="5">
        <v>2703</v>
      </c>
      <c r="F69" s="6">
        <v>953713</v>
      </c>
      <c r="G69" s="17">
        <f t="shared" si="37"/>
        <v>352.83499815020349</v>
      </c>
      <c r="H69" s="5">
        <v>2740</v>
      </c>
      <c r="I69" s="6">
        <v>1069024</v>
      </c>
      <c r="J69" s="10">
        <f t="shared" si="38"/>
        <v>390.15474452554747</v>
      </c>
      <c r="K69" s="8">
        <v>2918</v>
      </c>
      <c r="L69" s="9">
        <v>1167299</v>
      </c>
      <c r="M69" s="10">
        <f t="shared" si="39"/>
        <v>400.03392734749826</v>
      </c>
      <c r="N69" s="8">
        <v>3136</v>
      </c>
      <c r="O69" s="9">
        <v>1204866</v>
      </c>
      <c r="P69" s="10">
        <f t="shared" si="40"/>
        <v>384.20471938775512</v>
      </c>
      <c r="Q69" s="8">
        <v>3182</v>
      </c>
      <c r="R69" s="19">
        <v>1274306</v>
      </c>
      <c r="S69" s="10">
        <f t="shared" si="41"/>
        <v>400.47328724072912</v>
      </c>
      <c r="T69" s="8">
        <v>3336</v>
      </c>
      <c r="U69" s="9">
        <v>1342121</v>
      </c>
      <c r="V69" s="10">
        <f t="shared" si="42"/>
        <v>402.31444844124701</v>
      </c>
      <c r="W69" s="8">
        <v>3601</v>
      </c>
      <c r="X69" s="9">
        <v>1399994</v>
      </c>
      <c r="Y69" s="10">
        <f t="shared" si="43"/>
        <v>388.77922799222438</v>
      </c>
    </row>
    <row r="70" spans="1:25" x14ac:dyDescent="0.2">
      <c r="A70" s="3" t="s">
        <v>24</v>
      </c>
      <c r="B70" s="5">
        <v>12202</v>
      </c>
      <c r="C70" s="6">
        <v>2754658</v>
      </c>
      <c r="D70" s="7">
        <f t="shared" si="44"/>
        <v>225.7546303884609</v>
      </c>
      <c r="E70" s="5">
        <v>11539</v>
      </c>
      <c r="F70" s="6">
        <v>2958236</v>
      </c>
      <c r="G70" s="17">
        <f t="shared" si="37"/>
        <v>256.3684894704914</v>
      </c>
      <c r="H70" s="5">
        <v>10397</v>
      </c>
      <c r="I70" s="6">
        <v>2727059</v>
      </c>
      <c r="J70" s="10">
        <f t="shared" si="38"/>
        <v>262.29287294411847</v>
      </c>
      <c r="K70" s="8">
        <v>11830</v>
      </c>
      <c r="L70" s="9">
        <v>2874097</v>
      </c>
      <c r="M70" s="10">
        <f t="shared" si="39"/>
        <v>242.94987320371936</v>
      </c>
      <c r="N70" s="8">
        <v>11119</v>
      </c>
      <c r="O70" s="9">
        <v>3014948</v>
      </c>
      <c r="P70" s="10">
        <f t="shared" si="40"/>
        <v>271.15280151092725</v>
      </c>
      <c r="Q70" s="8">
        <v>12015</v>
      </c>
      <c r="R70" s="19">
        <v>3107923</v>
      </c>
      <c r="S70" s="10">
        <f t="shared" si="41"/>
        <v>258.67024552642528</v>
      </c>
      <c r="T70" s="8">
        <v>11824</v>
      </c>
      <c r="U70" s="9">
        <v>2806378</v>
      </c>
      <c r="V70" s="10">
        <f t="shared" si="42"/>
        <v>237.34590663058188</v>
      </c>
      <c r="W70" s="8">
        <v>11277</v>
      </c>
      <c r="X70" s="9">
        <v>2903552</v>
      </c>
      <c r="Y70" s="10">
        <f t="shared" si="43"/>
        <v>257.47556974372617</v>
      </c>
    </row>
    <row r="71" spans="1:25" x14ac:dyDescent="0.2">
      <c r="A71" s="2" t="s">
        <v>25</v>
      </c>
      <c r="B71" s="5">
        <v>6096</v>
      </c>
      <c r="C71" s="6">
        <v>1209882</v>
      </c>
      <c r="D71" s="7">
        <f t="shared" si="44"/>
        <v>198.47145669291339</v>
      </c>
      <c r="E71" s="5">
        <v>8075</v>
      </c>
      <c r="F71" s="6">
        <v>1488490</v>
      </c>
      <c r="G71" s="17">
        <f t="shared" si="37"/>
        <v>184.33312693498453</v>
      </c>
      <c r="H71" s="5">
        <v>8587</v>
      </c>
      <c r="I71" s="6">
        <v>1774377</v>
      </c>
      <c r="J71" s="10">
        <f t="shared" si="38"/>
        <v>206.63526260626529</v>
      </c>
      <c r="K71" s="8">
        <v>8787</v>
      </c>
      <c r="L71" s="9">
        <v>2342670</v>
      </c>
      <c r="M71" s="10">
        <f t="shared" si="39"/>
        <v>266.60635029020142</v>
      </c>
      <c r="N71" s="8">
        <v>8084</v>
      </c>
      <c r="O71" s="9">
        <v>2105982</v>
      </c>
      <c r="P71" s="10">
        <f t="shared" si="40"/>
        <v>260.51237011380505</v>
      </c>
      <c r="Q71" s="8">
        <v>7527</v>
      </c>
      <c r="R71" s="19">
        <v>2343338</v>
      </c>
      <c r="S71" s="10">
        <f t="shared" si="41"/>
        <v>311.32429918958417</v>
      </c>
      <c r="T71" s="8">
        <v>8710</v>
      </c>
      <c r="U71" s="9">
        <v>2429214</v>
      </c>
      <c r="V71" s="10">
        <f t="shared" si="42"/>
        <v>278.89942594718713</v>
      </c>
      <c r="W71" s="8">
        <v>9096</v>
      </c>
      <c r="X71" s="9">
        <v>2333349</v>
      </c>
      <c r="Y71" s="10">
        <f t="shared" si="43"/>
        <v>256.52473614775727</v>
      </c>
    </row>
    <row r="72" spans="1:25" x14ac:dyDescent="0.2">
      <c r="A72" s="2" t="s">
        <v>26</v>
      </c>
      <c r="B72" s="5">
        <f>SUM(B62:B71)</f>
        <v>28567</v>
      </c>
      <c r="C72" s="6">
        <f>SUM(C62:C71)</f>
        <v>7150695</v>
      </c>
      <c r="D72" s="7">
        <f t="shared" si="44"/>
        <v>250.31312353414779</v>
      </c>
      <c r="E72" s="5">
        <f>SUM(E61:E71)</f>
        <v>31012</v>
      </c>
      <c r="F72" s="6">
        <f>SUM(F61:F71)</f>
        <v>8134261</v>
      </c>
      <c r="G72" s="17">
        <f t="shared" si="37"/>
        <v>262.29398297433249</v>
      </c>
      <c r="H72" s="5">
        <f>SUM(H61:H71)</f>
        <v>31172</v>
      </c>
      <c r="I72" s="6">
        <f>SUM(I61:I71)</f>
        <v>8742452</v>
      </c>
      <c r="J72" s="10">
        <f>I72/H72</f>
        <v>280.45848838701397</v>
      </c>
      <c r="K72" s="8">
        <f>SUM(K61:K71)</f>
        <v>34602</v>
      </c>
      <c r="L72" s="9">
        <f>SUM(L61:L71)</f>
        <v>10468401</v>
      </c>
      <c r="M72" s="10">
        <f t="shared" si="39"/>
        <v>302.53745448239988</v>
      </c>
      <c r="N72" s="8">
        <f>SUM(N61:N71)</f>
        <v>33989</v>
      </c>
      <c r="O72" s="9">
        <f>SUM(O61:O71)</f>
        <v>10946398</v>
      </c>
      <c r="P72" s="10">
        <f t="shared" si="40"/>
        <v>322.0570772897114</v>
      </c>
      <c r="Q72" s="8">
        <f>SUM(Q61:Q71)</f>
        <v>34405</v>
      </c>
      <c r="R72" s="19">
        <f>SUM(R61:R71)</f>
        <v>11149660</v>
      </c>
      <c r="S72" s="10">
        <f t="shared" si="41"/>
        <v>324.07091992442957</v>
      </c>
      <c r="T72" s="8">
        <f>SUM(T61:T71)</f>
        <v>36122</v>
      </c>
      <c r="U72" s="9">
        <f>SUM(U61:U71)</f>
        <v>10779553</v>
      </c>
      <c r="V72" s="10">
        <f t="shared" si="42"/>
        <v>298.4207131388074</v>
      </c>
      <c r="W72" s="8">
        <f>SUM(W61:W71)</f>
        <v>36228</v>
      </c>
      <c r="X72" s="9">
        <f>SUM(X61:X71)</f>
        <v>10951298</v>
      </c>
      <c r="Y72" s="10">
        <f t="shared" si="43"/>
        <v>302.28823009826652</v>
      </c>
    </row>
    <row r="73" spans="1:25" x14ac:dyDescent="0.2">
      <c r="A73" s="25" t="s">
        <v>88</v>
      </c>
      <c r="B73" s="26">
        <f>B67</f>
        <v>3443</v>
      </c>
      <c r="C73" s="27">
        <f>C67</f>
        <v>845734</v>
      </c>
      <c r="D73" s="28">
        <f t="shared" si="44"/>
        <v>245.63868719140285</v>
      </c>
      <c r="E73" s="26">
        <f>E67</f>
        <v>3534</v>
      </c>
      <c r="F73" s="27">
        <f>F67</f>
        <v>912984</v>
      </c>
      <c r="G73" s="28">
        <f t="shared" si="37"/>
        <v>258.34295415959252</v>
      </c>
      <c r="H73" s="26">
        <v>2818</v>
      </c>
      <c r="I73" s="27">
        <f>I67</f>
        <v>891121</v>
      </c>
      <c r="J73" s="28">
        <f>I73/H73</f>
        <v>316.22462739531585</v>
      </c>
      <c r="K73" s="26">
        <v>3245</v>
      </c>
      <c r="L73" s="27">
        <f>L67</f>
        <v>1121973</v>
      </c>
      <c r="M73" s="28">
        <f>L73/K73</f>
        <v>345.75439137134055</v>
      </c>
      <c r="N73" s="26">
        <v>4108</v>
      </c>
      <c r="O73" s="27">
        <f>O67</f>
        <v>1098850</v>
      </c>
      <c r="P73" s="28">
        <f>O73/N73</f>
        <v>267.49026290165529</v>
      </c>
      <c r="Q73" s="26">
        <v>4369</v>
      </c>
      <c r="R73" s="27">
        <f>R67</f>
        <v>1219163</v>
      </c>
      <c r="S73" s="28">
        <f>R73/Q73</f>
        <v>279.04852368963151</v>
      </c>
      <c r="T73" s="26">
        <f>T67</f>
        <v>4159</v>
      </c>
      <c r="U73" s="27">
        <f>U67</f>
        <v>1032617</v>
      </c>
      <c r="V73" s="28">
        <f t="shared" si="42"/>
        <v>248.28492426063957</v>
      </c>
      <c r="W73" s="26">
        <f>W67</f>
        <v>3497</v>
      </c>
      <c r="X73" s="27">
        <f>X67</f>
        <v>1212826</v>
      </c>
      <c r="Y73" s="28">
        <f t="shared" si="43"/>
        <v>346.81898770374607</v>
      </c>
    </row>
    <row r="74" spans="1:25" x14ac:dyDescent="0.2">
      <c r="A74" s="68" t="s">
        <v>27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</row>
    <row r="76" spans="1:25" ht="14.25" x14ac:dyDescent="0.2">
      <c r="A76" s="73" t="s">
        <v>34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5"/>
    </row>
    <row r="77" spans="1:25" x14ac:dyDescent="0.2">
      <c r="A77" s="2"/>
      <c r="B77" s="76" t="s">
        <v>4</v>
      </c>
      <c r="C77" s="76"/>
      <c r="D77" s="76"/>
      <c r="E77" s="76" t="s">
        <v>5</v>
      </c>
      <c r="F77" s="76"/>
      <c r="G77" s="76"/>
      <c r="H77" s="76" t="s">
        <v>6</v>
      </c>
      <c r="I77" s="76"/>
      <c r="J77" s="76"/>
      <c r="K77" s="76" t="s">
        <v>7</v>
      </c>
      <c r="L77" s="76"/>
      <c r="M77" s="76"/>
      <c r="N77" s="76" t="s">
        <v>8</v>
      </c>
      <c r="O77" s="76"/>
      <c r="P77" s="76"/>
      <c r="Q77" s="76" t="s">
        <v>9</v>
      </c>
      <c r="R77" s="76"/>
      <c r="S77" s="76"/>
      <c r="T77" s="76" t="s">
        <v>10</v>
      </c>
      <c r="U77" s="76"/>
      <c r="V77" s="76"/>
      <c r="W77" s="76" t="s">
        <v>11</v>
      </c>
      <c r="X77" s="76"/>
      <c r="Y77" s="76"/>
    </row>
    <row r="78" spans="1:25" x14ac:dyDescent="0.2">
      <c r="A78" s="3"/>
      <c r="B78" s="4" t="s">
        <v>12</v>
      </c>
      <c r="C78" s="4" t="s">
        <v>13</v>
      </c>
      <c r="D78" s="4" t="s">
        <v>14</v>
      </c>
      <c r="E78" s="4" t="s">
        <v>15</v>
      </c>
      <c r="F78" s="4" t="s">
        <v>13</v>
      </c>
      <c r="G78" s="4" t="s">
        <v>16</v>
      </c>
      <c r="H78" s="4" t="s">
        <v>15</v>
      </c>
      <c r="I78" s="4" t="s">
        <v>13</v>
      </c>
      <c r="J78" s="4" t="s">
        <v>16</v>
      </c>
      <c r="K78" s="4" t="s">
        <v>15</v>
      </c>
      <c r="L78" s="4" t="s">
        <v>13</v>
      </c>
      <c r="M78" s="4" t="s">
        <v>16</v>
      </c>
      <c r="N78" s="4" t="s">
        <v>15</v>
      </c>
      <c r="O78" s="4" t="s">
        <v>13</v>
      </c>
      <c r="P78" s="4" t="s">
        <v>16</v>
      </c>
      <c r="Q78" s="4" t="s">
        <v>15</v>
      </c>
      <c r="R78" s="4" t="s">
        <v>13</v>
      </c>
      <c r="S78" s="4" t="s">
        <v>16</v>
      </c>
      <c r="T78" s="4" t="s">
        <v>15</v>
      </c>
      <c r="U78" s="4" t="s">
        <v>13</v>
      </c>
      <c r="V78" s="4" t="s">
        <v>16</v>
      </c>
      <c r="W78" s="4" t="s">
        <v>15</v>
      </c>
      <c r="X78" s="4" t="s">
        <v>13</v>
      </c>
      <c r="Y78" s="4" t="s">
        <v>16</v>
      </c>
    </row>
    <row r="79" spans="1:25" x14ac:dyDescent="0.2">
      <c r="A79" s="2" t="s">
        <v>31</v>
      </c>
      <c r="B79" s="13">
        <v>109</v>
      </c>
      <c r="C79" s="9">
        <v>51191</v>
      </c>
      <c r="D79" s="10">
        <f>C79/B79</f>
        <v>469.64220183486236</v>
      </c>
      <c r="E79" s="13">
        <v>84</v>
      </c>
      <c r="F79" s="9">
        <v>41536</v>
      </c>
      <c r="G79" s="10">
        <f>F79/E79</f>
        <v>494.47619047619048</v>
      </c>
      <c r="H79" s="5">
        <v>75</v>
      </c>
      <c r="I79" s="6">
        <v>43396</v>
      </c>
      <c r="J79" s="7">
        <f>I79/H79</f>
        <v>578.61333333333334</v>
      </c>
      <c r="K79" s="5">
        <v>78</v>
      </c>
      <c r="L79" s="6">
        <v>75289</v>
      </c>
      <c r="M79" s="7">
        <f>L79/K79</f>
        <v>965.24358974358972</v>
      </c>
      <c r="N79" s="5">
        <v>88</v>
      </c>
      <c r="O79" s="6">
        <v>73268</v>
      </c>
      <c r="P79" s="7">
        <f>O79/N79</f>
        <v>832.59090909090912</v>
      </c>
      <c r="Q79" s="5">
        <v>92</v>
      </c>
      <c r="R79" s="6">
        <v>75139</v>
      </c>
      <c r="S79" s="7">
        <f>R79/Q79</f>
        <v>816.72826086956525</v>
      </c>
      <c r="T79" s="5">
        <v>147</v>
      </c>
      <c r="U79" s="6">
        <v>62532</v>
      </c>
      <c r="V79" s="7">
        <f>U79/T79</f>
        <v>425.38775510204084</v>
      </c>
      <c r="W79" s="5">
        <v>76</v>
      </c>
      <c r="X79" s="6">
        <v>28424</v>
      </c>
      <c r="Y79" s="7">
        <f>X79/W79</f>
        <v>374</v>
      </c>
    </row>
    <row r="80" spans="1:25" x14ac:dyDescent="0.2">
      <c r="A80" s="29" t="s">
        <v>20</v>
      </c>
      <c r="B80" s="38" t="s">
        <v>21</v>
      </c>
      <c r="C80" s="38" t="s">
        <v>21</v>
      </c>
      <c r="D80" s="38" t="s">
        <v>21</v>
      </c>
      <c r="E80" s="38" t="s">
        <v>21</v>
      </c>
      <c r="F80" s="38" t="s">
        <v>21</v>
      </c>
      <c r="G80" s="38" t="s">
        <v>21</v>
      </c>
      <c r="H80" s="30">
        <v>201</v>
      </c>
      <c r="I80" s="31">
        <v>193323</v>
      </c>
      <c r="J80" s="32">
        <f t="shared" ref="J80:J86" si="45">I80/H80</f>
        <v>961.80597014925377</v>
      </c>
      <c r="K80" s="30">
        <v>249</v>
      </c>
      <c r="L80" s="31">
        <v>210861</v>
      </c>
      <c r="M80" s="32">
        <f t="shared" ref="M80:M86" si="46">L80/K80</f>
        <v>846.83132530120486</v>
      </c>
      <c r="N80" s="30">
        <v>284</v>
      </c>
      <c r="O80" s="31">
        <v>273163</v>
      </c>
      <c r="P80" s="32">
        <f t="shared" ref="P80:P86" si="47">O80/N80</f>
        <v>961.8415492957746</v>
      </c>
      <c r="Q80" s="30">
        <v>340</v>
      </c>
      <c r="R80" s="31">
        <v>417429</v>
      </c>
      <c r="S80" s="32">
        <f t="shared" ref="S80:S86" si="48">R80/Q80</f>
        <v>1227.7323529411765</v>
      </c>
      <c r="T80" s="30">
        <v>307</v>
      </c>
      <c r="U80" s="31">
        <v>400915</v>
      </c>
      <c r="V80" s="32">
        <f t="shared" ref="V80:V86" si="49">U80/T80</f>
        <v>1305.9120521172638</v>
      </c>
      <c r="W80" s="30">
        <v>242</v>
      </c>
      <c r="X80" s="31">
        <v>240042</v>
      </c>
      <c r="Y80" s="32">
        <f t="shared" ref="Y80:Y86" si="50">X80/W80</f>
        <v>991.90909090909088</v>
      </c>
    </row>
    <row r="81" spans="1:25" x14ac:dyDescent="0.2">
      <c r="A81" s="2" t="s">
        <v>22</v>
      </c>
      <c r="B81" s="13">
        <v>51</v>
      </c>
      <c r="C81" s="9">
        <v>26617</v>
      </c>
      <c r="D81" s="10">
        <f>C81/B81</f>
        <v>521.9019607843137</v>
      </c>
      <c r="E81" s="13">
        <v>38</v>
      </c>
      <c r="F81" s="9">
        <v>18405</v>
      </c>
      <c r="G81" s="10">
        <f>F81/E81</f>
        <v>484.34210526315792</v>
      </c>
      <c r="H81" s="5">
        <v>36</v>
      </c>
      <c r="I81" s="6">
        <v>16231</v>
      </c>
      <c r="J81" s="7">
        <f t="shared" si="45"/>
        <v>450.86111111111109</v>
      </c>
      <c r="K81" s="5">
        <v>38</v>
      </c>
      <c r="L81" s="6">
        <v>25461</v>
      </c>
      <c r="M81" s="7">
        <f t="shared" si="46"/>
        <v>670.02631578947364</v>
      </c>
      <c r="N81" s="5">
        <v>9</v>
      </c>
      <c r="O81" s="6">
        <v>5601</v>
      </c>
      <c r="P81" s="7">
        <f t="shared" si="47"/>
        <v>622.33333333333337</v>
      </c>
      <c r="Q81" s="5">
        <v>24</v>
      </c>
      <c r="R81" s="6">
        <v>14154</v>
      </c>
      <c r="S81" s="7">
        <f t="shared" si="48"/>
        <v>589.75</v>
      </c>
      <c r="T81" s="5">
        <v>22</v>
      </c>
      <c r="U81" s="6">
        <v>74984</v>
      </c>
      <c r="V81" s="7">
        <f t="shared" si="49"/>
        <v>3408.3636363636365</v>
      </c>
      <c r="W81" s="5">
        <v>45</v>
      </c>
      <c r="X81" s="6">
        <v>27783</v>
      </c>
      <c r="Y81" s="7">
        <f t="shared" si="50"/>
        <v>617.4</v>
      </c>
    </row>
    <row r="82" spans="1:25" x14ac:dyDescent="0.2">
      <c r="A82" s="2" t="s">
        <v>23</v>
      </c>
      <c r="B82" s="15" t="s">
        <v>21</v>
      </c>
      <c r="C82" s="15" t="s">
        <v>21</v>
      </c>
      <c r="D82" s="15" t="s">
        <v>21</v>
      </c>
      <c r="E82" s="15" t="s">
        <v>21</v>
      </c>
      <c r="F82" s="15" t="s">
        <v>21</v>
      </c>
      <c r="G82" s="15" t="s">
        <v>21</v>
      </c>
      <c r="H82" s="15" t="s">
        <v>21</v>
      </c>
      <c r="I82" s="15" t="s">
        <v>21</v>
      </c>
      <c r="J82" s="15" t="s">
        <v>21</v>
      </c>
      <c r="K82" s="15" t="s">
        <v>21</v>
      </c>
      <c r="L82" s="15" t="s">
        <v>21</v>
      </c>
      <c r="M82" s="15" t="s">
        <v>21</v>
      </c>
      <c r="N82" s="15" t="s">
        <v>21</v>
      </c>
      <c r="O82" s="15" t="s">
        <v>21</v>
      </c>
      <c r="P82" s="15" t="s">
        <v>21</v>
      </c>
      <c r="Q82" s="15" t="s">
        <v>21</v>
      </c>
      <c r="R82" s="15" t="s">
        <v>21</v>
      </c>
      <c r="S82" s="15" t="s">
        <v>21</v>
      </c>
      <c r="T82" s="15" t="s">
        <v>21</v>
      </c>
      <c r="U82" s="15" t="s">
        <v>21</v>
      </c>
      <c r="V82" s="15" t="s">
        <v>21</v>
      </c>
      <c r="W82" s="5">
        <v>3</v>
      </c>
      <c r="X82" s="6">
        <v>1077</v>
      </c>
      <c r="Y82" s="7">
        <f t="shared" si="50"/>
        <v>359</v>
      </c>
    </row>
    <row r="83" spans="1:25" x14ac:dyDescent="0.2">
      <c r="A83" s="3" t="s">
        <v>24</v>
      </c>
      <c r="B83" s="13">
        <v>1364</v>
      </c>
      <c r="C83" s="9">
        <v>451760</v>
      </c>
      <c r="D83" s="10">
        <f>C83/B83</f>
        <v>331.2023460410557</v>
      </c>
      <c r="E83" s="13">
        <v>551</v>
      </c>
      <c r="F83" s="9">
        <v>333060</v>
      </c>
      <c r="G83" s="10">
        <f>F83/E83</f>
        <v>604.46460980036295</v>
      </c>
      <c r="H83" s="5">
        <v>577</v>
      </c>
      <c r="I83" s="6">
        <v>334580</v>
      </c>
      <c r="J83" s="7">
        <f t="shared" si="45"/>
        <v>579.86135181975737</v>
      </c>
      <c r="K83" s="5">
        <v>513</v>
      </c>
      <c r="L83" s="6">
        <v>238697</v>
      </c>
      <c r="M83" s="7">
        <f t="shared" si="46"/>
        <v>465.2962962962963</v>
      </c>
      <c r="N83" s="5">
        <v>680</v>
      </c>
      <c r="O83" s="6">
        <v>238862</v>
      </c>
      <c r="P83" s="7">
        <f t="shared" si="47"/>
        <v>351.26764705882351</v>
      </c>
      <c r="Q83" s="5">
        <v>622</v>
      </c>
      <c r="R83" s="6">
        <v>310902</v>
      </c>
      <c r="S83" s="7">
        <f t="shared" si="48"/>
        <v>499.84244372990355</v>
      </c>
      <c r="T83" s="5">
        <v>542</v>
      </c>
      <c r="U83" s="6">
        <v>344905</v>
      </c>
      <c r="V83" s="7">
        <f t="shared" si="49"/>
        <v>636.35608856088561</v>
      </c>
      <c r="W83" s="5">
        <v>470</v>
      </c>
      <c r="X83" s="6">
        <v>319224</v>
      </c>
      <c r="Y83" s="7">
        <f t="shared" si="50"/>
        <v>679.2</v>
      </c>
    </row>
    <row r="84" spans="1:25" x14ac:dyDescent="0.2">
      <c r="A84" s="2" t="s">
        <v>25</v>
      </c>
      <c r="B84" s="13">
        <v>3646</v>
      </c>
      <c r="C84" s="9">
        <v>593564</v>
      </c>
      <c r="D84" s="10">
        <f>C84/B84</f>
        <v>162.79868348875479</v>
      </c>
      <c r="E84" s="13">
        <v>960</v>
      </c>
      <c r="F84" s="9">
        <v>215503</v>
      </c>
      <c r="G84" s="10">
        <f>F84/E84</f>
        <v>224.48229166666667</v>
      </c>
      <c r="H84" s="5">
        <v>549</v>
      </c>
      <c r="I84" s="6">
        <v>222717</v>
      </c>
      <c r="J84" s="7">
        <f t="shared" si="45"/>
        <v>405.6775956284153</v>
      </c>
      <c r="K84" s="5">
        <v>316</v>
      </c>
      <c r="L84" s="6">
        <v>216537</v>
      </c>
      <c r="M84" s="7">
        <f t="shared" si="46"/>
        <v>685.24367088607596</v>
      </c>
      <c r="N84" s="5">
        <v>330</v>
      </c>
      <c r="O84" s="6">
        <v>231523</v>
      </c>
      <c r="P84" s="7">
        <f t="shared" si="47"/>
        <v>701.58484848484852</v>
      </c>
      <c r="Q84" s="5">
        <v>324</v>
      </c>
      <c r="R84" s="6">
        <v>215058</v>
      </c>
      <c r="S84" s="7">
        <f t="shared" si="48"/>
        <v>663.75925925925924</v>
      </c>
      <c r="T84" s="5">
        <v>294</v>
      </c>
      <c r="U84" s="6">
        <v>255021</v>
      </c>
      <c r="V84" s="7">
        <f t="shared" si="49"/>
        <v>867.41836734693879</v>
      </c>
      <c r="W84" s="5">
        <v>284</v>
      </c>
      <c r="X84" s="6">
        <v>339408</v>
      </c>
      <c r="Y84" s="7">
        <f t="shared" si="50"/>
        <v>1195.0985915492959</v>
      </c>
    </row>
    <row r="85" spans="1:25" x14ac:dyDescent="0.2">
      <c r="A85" s="2" t="s">
        <v>26</v>
      </c>
      <c r="B85" s="13">
        <f>SUM(B79:B84)</f>
        <v>5170</v>
      </c>
      <c r="C85" s="9">
        <f>SUM(C79:C84)</f>
        <v>1123132</v>
      </c>
      <c r="D85" s="10">
        <f>C85/B85</f>
        <v>217.2402321083172</v>
      </c>
      <c r="E85" s="13">
        <f>SUM(E79:E84)</f>
        <v>1633</v>
      </c>
      <c r="F85" s="9">
        <f>SUM(F79:F84)</f>
        <v>608504</v>
      </c>
      <c r="G85" s="10">
        <f>F85/E85</f>
        <v>372.62951622780162</v>
      </c>
      <c r="H85" s="5">
        <f>SUM(H79:H84)</f>
        <v>1438</v>
      </c>
      <c r="I85" s="6">
        <f>SUM(I79:I84)</f>
        <v>810247</v>
      </c>
      <c r="J85" s="7">
        <f t="shared" si="45"/>
        <v>563.45410292072324</v>
      </c>
      <c r="K85" s="5">
        <f>SUM(K79:K84)</f>
        <v>1194</v>
      </c>
      <c r="L85" s="6">
        <f>SUM(L79:L84)</f>
        <v>766845</v>
      </c>
      <c r="M85" s="7">
        <f t="shared" si="46"/>
        <v>642.248743718593</v>
      </c>
      <c r="N85" s="5">
        <f>SUM(N79:N84)</f>
        <v>1391</v>
      </c>
      <c r="O85" s="6">
        <f>SUM(O79:O84)</f>
        <v>822417</v>
      </c>
      <c r="P85" s="7">
        <f t="shared" si="47"/>
        <v>591.24155283968366</v>
      </c>
      <c r="Q85" s="5">
        <f>SUM(Q79:Q84)</f>
        <v>1402</v>
      </c>
      <c r="R85" s="6">
        <f>SUM(R79:R84)</f>
        <v>1032682</v>
      </c>
      <c r="S85" s="7">
        <f t="shared" si="48"/>
        <v>736.57774607703277</v>
      </c>
      <c r="T85" s="5">
        <f>SUM(T79:T84)</f>
        <v>1312</v>
      </c>
      <c r="U85" s="6">
        <f>SUM(U79:U84)</f>
        <v>1138357</v>
      </c>
      <c r="V85" s="7">
        <f t="shared" si="49"/>
        <v>867.6501524390244</v>
      </c>
      <c r="W85" s="5">
        <f>SUM(W79:W84)</f>
        <v>1120</v>
      </c>
      <c r="X85" s="6">
        <f>SUM(X79:X84)</f>
        <v>955958</v>
      </c>
      <c r="Y85" s="7">
        <f t="shared" si="50"/>
        <v>853.53392857142853</v>
      </c>
    </row>
    <row r="86" spans="1:25" x14ac:dyDescent="0.2">
      <c r="A86" s="25" t="s">
        <v>88</v>
      </c>
      <c r="B86" s="26" t="s">
        <v>21</v>
      </c>
      <c r="C86" s="39" t="s">
        <v>21</v>
      </c>
      <c r="D86" s="28" t="s">
        <v>21</v>
      </c>
      <c r="E86" s="26" t="s">
        <v>21</v>
      </c>
      <c r="F86" s="39" t="s">
        <v>21</v>
      </c>
      <c r="G86" s="28" t="s">
        <v>21</v>
      </c>
      <c r="H86" s="26">
        <f>H80</f>
        <v>201</v>
      </c>
      <c r="I86" s="27">
        <f>I80</f>
        <v>193323</v>
      </c>
      <c r="J86" s="28">
        <f t="shared" si="45"/>
        <v>961.80597014925377</v>
      </c>
      <c r="K86" s="26">
        <f>K80</f>
        <v>249</v>
      </c>
      <c r="L86" s="27">
        <f>L80</f>
        <v>210861</v>
      </c>
      <c r="M86" s="28">
        <f t="shared" si="46"/>
        <v>846.83132530120486</v>
      </c>
      <c r="N86" s="26">
        <f>N80</f>
        <v>284</v>
      </c>
      <c r="O86" s="27">
        <f>O80</f>
        <v>273163</v>
      </c>
      <c r="P86" s="28">
        <f t="shared" si="47"/>
        <v>961.8415492957746</v>
      </c>
      <c r="Q86" s="26">
        <f>Q80</f>
        <v>340</v>
      </c>
      <c r="R86" s="27">
        <f>R80</f>
        <v>417429</v>
      </c>
      <c r="S86" s="28">
        <f t="shared" si="48"/>
        <v>1227.7323529411765</v>
      </c>
      <c r="T86" s="26">
        <f>T80</f>
        <v>307</v>
      </c>
      <c r="U86" s="27">
        <f>U80</f>
        <v>400915</v>
      </c>
      <c r="V86" s="28">
        <f t="shared" si="49"/>
        <v>1305.9120521172638</v>
      </c>
      <c r="W86" s="26">
        <f>W80</f>
        <v>242</v>
      </c>
      <c r="X86" s="27">
        <f>X80</f>
        <v>240042</v>
      </c>
      <c r="Y86" s="28">
        <f t="shared" si="50"/>
        <v>991.90909090909088</v>
      </c>
    </row>
    <row r="87" spans="1:25" x14ac:dyDescent="0.2">
      <c r="A87" s="68" t="s">
        <v>27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</row>
    <row r="89" spans="1:25" ht="14.25" x14ac:dyDescent="0.2">
      <c r="A89" s="73" t="s">
        <v>35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5"/>
    </row>
    <row r="90" spans="1:25" x14ac:dyDescent="0.2">
      <c r="A90" s="2"/>
      <c r="B90" s="76" t="s">
        <v>4</v>
      </c>
      <c r="C90" s="76"/>
      <c r="D90" s="76"/>
      <c r="E90" s="76" t="s">
        <v>5</v>
      </c>
      <c r="F90" s="76"/>
      <c r="G90" s="76"/>
      <c r="H90" s="76" t="s">
        <v>6</v>
      </c>
      <c r="I90" s="76"/>
      <c r="J90" s="76"/>
      <c r="K90" s="76" t="s">
        <v>7</v>
      </c>
      <c r="L90" s="76"/>
      <c r="M90" s="76"/>
      <c r="N90" s="76" t="s">
        <v>8</v>
      </c>
      <c r="O90" s="76"/>
      <c r="P90" s="76"/>
      <c r="Q90" s="76" t="s">
        <v>9</v>
      </c>
      <c r="R90" s="76"/>
      <c r="S90" s="76"/>
      <c r="T90" s="76" t="s">
        <v>10</v>
      </c>
      <c r="U90" s="76"/>
      <c r="V90" s="76"/>
      <c r="W90" s="76" t="s">
        <v>11</v>
      </c>
      <c r="X90" s="76"/>
      <c r="Y90" s="76"/>
    </row>
    <row r="91" spans="1:25" x14ac:dyDescent="0.2">
      <c r="A91" s="3"/>
      <c r="B91" s="4" t="s">
        <v>12</v>
      </c>
      <c r="C91" s="4" t="s">
        <v>13</v>
      </c>
      <c r="D91" s="4" t="s">
        <v>14</v>
      </c>
      <c r="E91" s="4" t="s">
        <v>15</v>
      </c>
      <c r="F91" s="4" t="s">
        <v>13</v>
      </c>
      <c r="G91" s="4" t="s">
        <v>16</v>
      </c>
      <c r="H91" s="4" t="s">
        <v>15</v>
      </c>
      <c r="I91" s="4" t="s">
        <v>13</v>
      </c>
      <c r="J91" s="4" t="s">
        <v>16</v>
      </c>
      <c r="K91" s="4" t="s">
        <v>15</v>
      </c>
      <c r="L91" s="4" t="s">
        <v>13</v>
      </c>
      <c r="M91" s="4" t="s">
        <v>16</v>
      </c>
      <c r="N91" s="4" t="s">
        <v>15</v>
      </c>
      <c r="O91" s="4" t="s">
        <v>13</v>
      </c>
      <c r="P91" s="4" t="s">
        <v>16</v>
      </c>
      <c r="Q91" s="4" t="s">
        <v>15</v>
      </c>
      <c r="R91" s="4" t="s">
        <v>13</v>
      </c>
      <c r="S91" s="4" t="s">
        <v>16</v>
      </c>
      <c r="T91" s="4" t="s">
        <v>15</v>
      </c>
      <c r="U91" s="4" t="s">
        <v>13</v>
      </c>
      <c r="V91" s="4" t="s">
        <v>16</v>
      </c>
      <c r="W91" s="4" t="s">
        <v>15</v>
      </c>
      <c r="X91" s="4" t="s">
        <v>13</v>
      </c>
      <c r="Y91" s="4" t="s">
        <v>16</v>
      </c>
    </row>
    <row r="92" spans="1:25" x14ac:dyDescent="0.2">
      <c r="A92" s="3" t="s">
        <v>29</v>
      </c>
      <c r="B92" s="15" t="s">
        <v>21</v>
      </c>
      <c r="C92" s="13"/>
      <c r="D92" s="7" t="s">
        <v>21</v>
      </c>
      <c r="E92" s="13">
        <f t="shared" ref="E92:F96" si="51">E42+E61</f>
        <v>108</v>
      </c>
      <c r="F92" s="9">
        <f t="shared" si="51"/>
        <v>7067</v>
      </c>
      <c r="G92" s="10">
        <f t="shared" ref="G92:G103" si="52">F92/E92</f>
        <v>65.43518518518519</v>
      </c>
      <c r="H92" s="13">
        <f>H61</f>
        <v>528</v>
      </c>
      <c r="I92" s="9">
        <f>I61</f>
        <v>147623</v>
      </c>
      <c r="J92" s="10">
        <f t="shared" ref="J92:J103" si="53">I92/H92</f>
        <v>279.58901515151513</v>
      </c>
      <c r="K92" s="13">
        <f t="shared" ref="K92:L96" si="54">K42+K61</f>
        <v>1068</v>
      </c>
      <c r="L92" s="9">
        <f t="shared" si="54"/>
        <v>310984</v>
      </c>
      <c r="M92" s="10">
        <f t="shared" ref="M92:M103" si="55">L92/K92</f>
        <v>291.18352059925093</v>
      </c>
      <c r="N92" s="8">
        <f>N61</f>
        <v>1311</v>
      </c>
      <c r="O92" s="9">
        <f>O61</f>
        <v>360522</v>
      </c>
      <c r="P92" s="10">
        <f t="shared" ref="P92:P103" si="56">O92/N92</f>
        <v>274.99771167048056</v>
      </c>
      <c r="Q92" s="13">
        <f t="shared" ref="Q92:R94" si="57">Q42+Q61</f>
        <v>1140</v>
      </c>
      <c r="R92" s="9">
        <f t="shared" si="57"/>
        <v>392228</v>
      </c>
      <c r="S92" s="10">
        <f t="shared" ref="S92:S103" si="58">R92/Q92</f>
        <v>344.059649122807</v>
      </c>
      <c r="T92" s="13">
        <f>60</f>
        <v>60</v>
      </c>
      <c r="U92" s="9">
        <f>U61</f>
        <v>526738</v>
      </c>
      <c r="V92" s="10">
        <f t="shared" ref="V92:V103" si="59">U92/T92</f>
        <v>8778.9666666666672</v>
      </c>
      <c r="W92" s="8">
        <f>W61</f>
        <v>987</v>
      </c>
      <c r="X92" s="9">
        <f>X61</f>
        <v>368675</v>
      </c>
      <c r="Y92" s="10">
        <f t="shared" ref="Y92:Y104" si="60">X92/W92</f>
        <v>373.53090172239109</v>
      </c>
    </row>
    <row r="93" spans="1:25" x14ac:dyDescent="0.2">
      <c r="A93" s="2" t="s">
        <v>30</v>
      </c>
      <c r="B93" s="8">
        <f t="shared" ref="B93:C96" si="61">B43+B62</f>
        <v>1509</v>
      </c>
      <c r="C93" s="9">
        <f t="shared" si="61"/>
        <v>666311</v>
      </c>
      <c r="D93" s="10">
        <f t="shared" ref="D93:D103" si="62">C93/B93</f>
        <v>441.55798542080851</v>
      </c>
      <c r="E93" s="8">
        <f t="shared" si="51"/>
        <v>1630</v>
      </c>
      <c r="F93" s="9">
        <f t="shared" si="51"/>
        <v>603116</v>
      </c>
      <c r="G93" s="10">
        <f t="shared" si="52"/>
        <v>370.00981595092026</v>
      </c>
      <c r="H93" s="8">
        <f t="shared" ref="H93:I96" si="63">H43+H62</f>
        <v>2509</v>
      </c>
      <c r="I93" s="9">
        <f t="shared" si="63"/>
        <v>912080</v>
      </c>
      <c r="J93" s="10">
        <f t="shared" si="53"/>
        <v>363.52331606217615</v>
      </c>
      <c r="K93" s="8">
        <f t="shared" si="54"/>
        <v>3333</v>
      </c>
      <c r="L93" s="9">
        <f t="shared" si="54"/>
        <v>1217136</v>
      </c>
      <c r="M93" s="10">
        <f t="shared" si="55"/>
        <v>365.1773177317732</v>
      </c>
      <c r="N93" s="8">
        <f>N43+N62</f>
        <v>2717</v>
      </c>
      <c r="O93" s="9">
        <f>O43+O62</f>
        <v>1263413</v>
      </c>
      <c r="P93" s="10">
        <f t="shared" si="56"/>
        <v>465.00294442399706</v>
      </c>
      <c r="Q93" s="8">
        <f t="shared" si="57"/>
        <v>1668</v>
      </c>
      <c r="R93" s="9">
        <f t="shared" si="57"/>
        <v>895867</v>
      </c>
      <c r="S93" s="10">
        <f t="shared" si="58"/>
        <v>537.09052757793768</v>
      </c>
      <c r="T93" s="8">
        <f t="shared" ref="T93:U96" si="64">T43+T62</f>
        <v>2427</v>
      </c>
      <c r="U93" s="9">
        <f t="shared" si="64"/>
        <v>1079571</v>
      </c>
      <c r="V93" s="10">
        <f t="shared" si="59"/>
        <v>444.81705809641534</v>
      </c>
      <c r="W93" s="8">
        <f t="shared" ref="W93:X96" si="65">W43+W62</f>
        <v>2943</v>
      </c>
      <c r="X93" s="9">
        <f t="shared" si="65"/>
        <v>940021</v>
      </c>
      <c r="Y93" s="10">
        <f t="shared" si="60"/>
        <v>319.4091063540605</v>
      </c>
    </row>
    <row r="94" spans="1:25" x14ac:dyDescent="0.2">
      <c r="A94" s="2" t="s">
        <v>17</v>
      </c>
      <c r="B94" s="8">
        <f t="shared" si="61"/>
        <v>2199</v>
      </c>
      <c r="C94" s="9">
        <f t="shared" si="61"/>
        <v>508372</v>
      </c>
      <c r="D94" s="10">
        <f t="shared" si="62"/>
        <v>231.18326512050933</v>
      </c>
      <c r="E94" s="8">
        <f t="shared" si="51"/>
        <v>2999</v>
      </c>
      <c r="F94" s="9">
        <f t="shared" si="51"/>
        <v>611472</v>
      </c>
      <c r="G94" s="10">
        <f t="shared" si="52"/>
        <v>203.89196398799601</v>
      </c>
      <c r="H94" s="8">
        <f t="shared" si="63"/>
        <v>2907</v>
      </c>
      <c r="I94" s="9">
        <f t="shared" si="63"/>
        <v>643336</v>
      </c>
      <c r="J94" s="10">
        <f t="shared" si="53"/>
        <v>221.30581355349156</v>
      </c>
      <c r="K94" s="8">
        <f t="shared" si="54"/>
        <v>2803</v>
      </c>
      <c r="L94" s="9">
        <f t="shared" si="54"/>
        <v>559543</v>
      </c>
      <c r="M94" s="10">
        <f t="shared" si="55"/>
        <v>199.62290403139494</v>
      </c>
      <c r="N94" s="8">
        <f>N44</f>
        <v>2820</v>
      </c>
      <c r="O94" s="9">
        <f>O44+O63</f>
        <v>632684</v>
      </c>
      <c r="P94" s="10">
        <f t="shared" si="56"/>
        <v>224.35602836879431</v>
      </c>
      <c r="Q94" s="8">
        <f t="shared" si="57"/>
        <v>2793</v>
      </c>
      <c r="R94" s="9">
        <f t="shared" si="57"/>
        <v>772404</v>
      </c>
      <c r="S94" s="10">
        <f t="shared" si="58"/>
        <v>276.54994629430718</v>
      </c>
      <c r="T94" s="8">
        <f t="shared" si="64"/>
        <v>2709</v>
      </c>
      <c r="U94" s="9">
        <f t="shared" si="64"/>
        <v>592945</v>
      </c>
      <c r="V94" s="10">
        <f t="shared" si="59"/>
        <v>218.8796603912883</v>
      </c>
      <c r="W94" s="8">
        <f t="shared" si="65"/>
        <v>4863</v>
      </c>
      <c r="X94" s="9">
        <f t="shared" si="65"/>
        <v>1119255</v>
      </c>
      <c r="Y94" s="10">
        <f t="shared" si="60"/>
        <v>230.15731030228255</v>
      </c>
    </row>
    <row r="95" spans="1:25" x14ac:dyDescent="0.2">
      <c r="A95" s="2" t="s">
        <v>18</v>
      </c>
      <c r="B95" s="8">
        <f t="shared" si="61"/>
        <v>1801</v>
      </c>
      <c r="C95" s="9">
        <f t="shared" si="61"/>
        <v>410070</v>
      </c>
      <c r="D95" s="10">
        <f t="shared" si="62"/>
        <v>227.69017212659634</v>
      </c>
      <c r="E95" s="8">
        <f t="shared" si="51"/>
        <v>2151</v>
      </c>
      <c r="F95" s="9">
        <f t="shared" si="51"/>
        <v>495904</v>
      </c>
      <c r="G95" s="10">
        <f t="shared" si="52"/>
        <v>230.54579265457926</v>
      </c>
      <c r="H95" s="8">
        <f t="shared" si="63"/>
        <v>1995</v>
      </c>
      <c r="I95" s="9">
        <f t="shared" si="63"/>
        <v>457038</v>
      </c>
      <c r="J95" s="10">
        <f t="shared" si="53"/>
        <v>229.09172932330827</v>
      </c>
      <c r="K95" s="8">
        <f t="shared" si="54"/>
        <v>1907</v>
      </c>
      <c r="L95" s="9">
        <f t="shared" si="54"/>
        <v>525697</v>
      </c>
      <c r="M95" s="10">
        <f t="shared" si="55"/>
        <v>275.66701625589934</v>
      </c>
      <c r="N95" s="8">
        <f>N45+N64</f>
        <v>1916</v>
      </c>
      <c r="O95" s="9">
        <f>O45+O64</f>
        <v>481249</v>
      </c>
      <c r="P95" s="10">
        <f t="shared" si="56"/>
        <v>251.17379958246346</v>
      </c>
      <c r="Q95" s="8">
        <f>Q45</f>
        <v>1747</v>
      </c>
      <c r="R95" s="9">
        <f>R45</f>
        <v>544795</v>
      </c>
      <c r="S95" s="10">
        <f t="shared" si="58"/>
        <v>311.84602175157414</v>
      </c>
      <c r="T95" s="8">
        <f t="shared" si="64"/>
        <v>2307</v>
      </c>
      <c r="U95" s="9">
        <f t="shared" si="64"/>
        <v>510951</v>
      </c>
      <c r="V95" s="10">
        <f t="shared" si="59"/>
        <v>221.47854356306891</v>
      </c>
      <c r="W95" s="8">
        <f t="shared" si="65"/>
        <v>2328</v>
      </c>
      <c r="X95" s="9">
        <f t="shared" si="65"/>
        <v>518635</v>
      </c>
      <c r="Y95" s="10">
        <f t="shared" si="60"/>
        <v>222.78135738831614</v>
      </c>
    </row>
    <row r="96" spans="1:25" x14ac:dyDescent="0.2">
      <c r="A96" s="3" t="s">
        <v>19</v>
      </c>
      <c r="B96" s="8">
        <f t="shared" si="61"/>
        <v>5230</v>
      </c>
      <c r="C96" s="9">
        <f t="shared" si="61"/>
        <v>764492</v>
      </c>
      <c r="D96" s="10">
        <f t="shared" si="62"/>
        <v>146.17437858508603</v>
      </c>
      <c r="E96" s="8">
        <f t="shared" si="51"/>
        <v>6043</v>
      </c>
      <c r="F96" s="9">
        <f t="shared" si="51"/>
        <v>990206</v>
      </c>
      <c r="G96" s="10">
        <f t="shared" si="52"/>
        <v>163.86000330961443</v>
      </c>
      <c r="H96" s="8">
        <f t="shared" si="63"/>
        <v>5107</v>
      </c>
      <c r="I96" s="9">
        <f t="shared" si="63"/>
        <v>1044205</v>
      </c>
      <c r="J96" s="10">
        <f t="shared" si="53"/>
        <v>204.46543959271588</v>
      </c>
      <c r="K96" s="8">
        <f t="shared" si="54"/>
        <v>5021</v>
      </c>
      <c r="L96" s="9">
        <f t="shared" si="54"/>
        <v>1162428</v>
      </c>
      <c r="M96" s="10">
        <f t="shared" si="55"/>
        <v>231.51324437363076</v>
      </c>
      <c r="N96" s="8">
        <f>N46+N65</f>
        <v>4538</v>
      </c>
      <c r="O96" s="9">
        <f>O46+O65</f>
        <v>1121569</v>
      </c>
      <c r="P96" s="10">
        <f t="shared" si="56"/>
        <v>247.15050683120316</v>
      </c>
      <c r="Q96" s="8">
        <f>Q46+Q65</f>
        <v>4823</v>
      </c>
      <c r="R96" s="9">
        <f>R46+R65</f>
        <v>1428330</v>
      </c>
      <c r="S96" s="10">
        <f t="shared" si="58"/>
        <v>296.1496993572465</v>
      </c>
      <c r="T96" s="8">
        <f t="shared" si="64"/>
        <v>4693</v>
      </c>
      <c r="U96" s="9">
        <f t="shared" si="64"/>
        <v>1327105</v>
      </c>
      <c r="V96" s="10">
        <f t="shared" si="59"/>
        <v>282.78393351800554</v>
      </c>
      <c r="W96" s="8">
        <f t="shared" si="65"/>
        <v>4554</v>
      </c>
      <c r="X96" s="9">
        <f t="shared" si="65"/>
        <v>1294056</v>
      </c>
      <c r="Y96" s="10">
        <f t="shared" si="60"/>
        <v>284.15810276679844</v>
      </c>
    </row>
    <row r="97" spans="1:25" x14ac:dyDescent="0.2">
      <c r="A97" s="2" t="s">
        <v>31</v>
      </c>
      <c r="B97" s="8">
        <f>B47+B66+B79</f>
        <v>1300</v>
      </c>
      <c r="C97" s="9">
        <f>C47+C66+C79</f>
        <v>544342</v>
      </c>
      <c r="D97" s="10">
        <f t="shared" si="62"/>
        <v>418.72461538461539</v>
      </c>
      <c r="E97" s="8">
        <f>E47+E66+E79</f>
        <v>1545</v>
      </c>
      <c r="F97" s="9">
        <f>F47+F66+F79</f>
        <v>619332</v>
      </c>
      <c r="G97" s="10">
        <f t="shared" si="52"/>
        <v>400.86213592233008</v>
      </c>
      <c r="H97" s="8">
        <f t="shared" ref="H97:I99" si="66">H47+H66+H79</f>
        <v>1534</v>
      </c>
      <c r="I97" s="9">
        <f t="shared" si="66"/>
        <v>647076</v>
      </c>
      <c r="J97" s="10">
        <f t="shared" si="53"/>
        <v>421.82268578878751</v>
      </c>
      <c r="K97" s="8">
        <f t="shared" ref="K97:L99" si="67">K47+K66+K79</f>
        <v>1702</v>
      </c>
      <c r="L97" s="9">
        <f t="shared" si="67"/>
        <v>983113</v>
      </c>
      <c r="M97" s="10">
        <f t="shared" si="55"/>
        <v>577.62220916568742</v>
      </c>
      <c r="N97" s="8">
        <f t="shared" ref="N97:O99" si="68">N47+N66+N79</f>
        <v>1722</v>
      </c>
      <c r="O97" s="9">
        <f t="shared" si="68"/>
        <v>1079245</v>
      </c>
      <c r="P97" s="10">
        <f t="shared" si="56"/>
        <v>626.73925667828109</v>
      </c>
      <c r="Q97" s="8">
        <f t="shared" ref="Q97:R99" si="69">Q47+Q66+Q79</f>
        <v>1818</v>
      </c>
      <c r="R97" s="9">
        <f t="shared" si="69"/>
        <v>1114289</v>
      </c>
      <c r="S97" s="10">
        <f t="shared" si="58"/>
        <v>612.92024202420237</v>
      </c>
      <c r="T97" s="8">
        <f>T66+T79</f>
        <v>1631</v>
      </c>
      <c r="U97" s="9">
        <f>U66+U79</f>
        <v>679819</v>
      </c>
      <c r="V97" s="10">
        <f t="shared" si="59"/>
        <v>416.81115879828326</v>
      </c>
      <c r="W97" s="8">
        <f>W66+W79</f>
        <v>1363</v>
      </c>
      <c r="X97" s="9">
        <f>X66+X79</f>
        <v>555148</v>
      </c>
      <c r="Y97" s="10">
        <f t="shared" si="60"/>
        <v>407.29860601614087</v>
      </c>
    </row>
    <row r="98" spans="1:25" x14ac:dyDescent="0.2">
      <c r="A98" s="29" t="s">
        <v>20</v>
      </c>
      <c r="B98" s="35">
        <f>B48+B67</f>
        <v>5830</v>
      </c>
      <c r="C98" s="36">
        <f>C48+C67</f>
        <v>1184811</v>
      </c>
      <c r="D98" s="34">
        <f t="shared" si="62"/>
        <v>203.22658662092624</v>
      </c>
      <c r="E98" s="35">
        <f>E48+E67</f>
        <v>5494</v>
      </c>
      <c r="F98" s="36">
        <f>F48+F67</f>
        <v>1240119</v>
      </c>
      <c r="G98" s="34">
        <f t="shared" si="52"/>
        <v>225.7224244630506</v>
      </c>
      <c r="H98" s="35">
        <f t="shared" si="66"/>
        <v>4553</v>
      </c>
      <c r="I98" s="36">
        <f t="shared" si="66"/>
        <v>1451196</v>
      </c>
      <c r="J98" s="34">
        <f t="shared" si="53"/>
        <v>318.73402152426974</v>
      </c>
      <c r="K98" s="35">
        <f t="shared" si="67"/>
        <v>5991</v>
      </c>
      <c r="L98" s="36">
        <f t="shared" si="67"/>
        <v>1886096</v>
      </c>
      <c r="M98" s="34">
        <f t="shared" si="55"/>
        <v>314.8215656818561</v>
      </c>
      <c r="N98" s="35">
        <f t="shared" si="68"/>
        <v>6807</v>
      </c>
      <c r="O98" s="36">
        <f t="shared" si="68"/>
        <v>1944555</v>
      </c>
      <c r="P98" s="34">
        <f t="shared" si="56"/>
        <v>285.66989863375937</v>
      </c>
      <c r="Q98" s="35">
        <f t="shared" si="69"/>
        <v>7591</v>
      </c>
      <c r="R98" s="36">
        <f t="shared" si="69"/>
        <v>2357492</v>
      </c>
      <c r="S98" s="34">
        <f t="shared" si="58"/>
        <v>310.56408905282569</v>
      </c>
      <c r="T98" s="35">
        <f>T48+T67+T80</f>
        <v>6547</v>
      </c>
      <c r="U98" s="36">
        <f>U48+U67+U80</f>
        <v>1783842</v>
      </c>
      <c r="V98" s="34">
        <f t="shared" si="59"/>
        <v>272.46708416068429</v>
      </c>
      <c r="W98" s="35">
        <f t="shared" ref="W98:X102" si="70">W48+W67+W80</f>
        <v>5790</v>
      </c>
      <c r="X98" s="36">
        <f t="shared" si="70"/>
        <v>1822313</v>
      </c>
      <c r="Y98" s="34">
        <f t="shared" si="60"/>
        <v>314.73454231433504</v>
      </c>
    </row>
    <row r="99" spans="1:25" x14ac:dyDescent="0.2">
      <c r="A99" s="2" t="s">
        <v>22</v>
      </c>
      <c r="B99" s="8">
        <f>B49+B68+B81</f>
        <v>7630</v>
      </c>
      <c r="C99" s="9">
        <f>C49+C68+C81</f>
        <v>1482207</v>
      </c>
      <c r="D99" s="10">
        <f t="shared" si="62"/>
        <v>194.26041939711664</v>
      </c>
      <c r="E99" s="8">
        <f>E49+E68+E81</f>
        <v>7809</v>
      </c>
      <c r="F99" s="9">
        <f>F49+F68+F81</f>
        <v>1772367</v>
      </c>
      <c r="G99" s="10">
        <f t="shared" si="52"/>
        <v>226.96465616596234</v>
      </c>
      <c r="H99" s="8">
        <f t="shared" si="66"/>
        <v>9317</v>
      </c>
      <c r="I99" s="9">
        <f t="shared" si="66"/>
        <v>1872702</v>
      </c>
      <c r="J99" s="10">
        <f t="shared" si="53"/>
        <v>200.99839003971235</v>
      </c>
      <c r="K99" s="8">
        <f t="shared" si="67"/>
        <v>8018</v>
      </c>
      <c r="L99" s="9">
        <f t="shared" si="67"/>
        <v>1838190</v>
      </c>
      <c r="M99" s="10">
        <f t="shared" si="55"/>
        <v>229.25791968071837</v>
      </c>
      <c r="N99" s="8">
        <f t="shared" si="68"/>
        <v>7675</v>
      </c>
      <c r="O99" s="9">
        <f t="shared" si="68"/>
        <v>1924193</v>
      </c>
      <c r="P99" s="10">
        <f t="shared" si="56"/>
        <v>250.70918566775245</v>
      </c>
      <c r="Q99" s="8">
        <f t="shared" si="69"/>
        <v>7474</v>
      </c>
      <c r="R99" s="9">
        <f t="shared" si="69"/>
        <v>1953869</v>
      </c>
      <c r="S99" s="10">
        <f t="shared" si="58"/>
        <v>261.4221300508429</v>
      </c>
      <c r="T99" s="8">
        <f>T49+T68+T81</f>
        <v>7227</v>
      </c>
      <c r="U99" s="9">
        <f>U49+U68+U81</f>
        <v>1813282</v>
      </c>
      <c r="V99" s="10">
        <f t="shared" si="59"/>
        <v>250.90383284903834</v>
      </c>
      <c r="W99" s="8">
        <f t="shared" si="70"/>
        <v>8297</v>
      </c>
      <c r="X99" s="9">
        <f t="shared" si="70"/>
        <v>1645013</v>
      </c>
      <c r="Y99" s="10">
        <f t="shared" si="60"/>
        <v>198.26599975894902</v>
      </c>
    </row>
    <row r="100" spans="1:25" x14ac:dyDescent="0.2">
      <c r="A100" s="2" t="s">
        <v>23</v>
      </c>
      <c r="B100" s="8">
        <f>B50+B69</f>
        <v>5029</v>
      </c>
      <c r="C100" s="9">
        <f>C50+C69</f>
        <v>1423581</v>
      </c>
      <c r="D100" s="10">
        <f t="shared" si="62"/>
        <v>283.07436866176181</v>
      </c>
      <c r="E100" s="8">
        <f>E50+E69</f>
        <v>5764</v>
      </c>
      <c r="F100" s="9">
        <f>F50+F69</f>
        <v>1557679</v>
      </c>
      <c r="G100" s="10">
        <f t="shared" si="52"/>
        <v>270.24271339347678</v>
      </c>
      <c r="H100" s="8">
        <f>H50+H69</f>
        <v>5329</v>
      </c>
      <c r="I100" s="9">
        <f>I50+I69</f>
        <v>1656538</v>
      </c>
      <c r="J100" s="10">
        <f t="shared" si="53"/>
        <v>310.85344342278103</v>
      </c>
      <c r="K100" s="8">
        <f>K50+K69</f>
        <v>5836</v>
      </c>
      <c r="L100" s="9">
        <f>L50+L69</f>
        <v>1825580</v>
      </c>
      <c r="M100" s="10">
        <f t="shared" si="55"/>
        <v>312.81357093899931</v>
      </c>
      <c r="N100" s="8">
        <f>N50+N69</f>
        <v>5930</v>
      </c>
      <c r="O100" s="9">
        <f>O50+O69</f>
        <v>1857319</v>
      </c>
      <c r="P100" s="10">
        <f t="shared" si="56"/>
        <v>313.20725126475548</v>
      </c>
      <c r="Q100" s="8">
        <f>Q50+Q69</f>
        <v>6080</v>
      </c>
      <c r="R100" s="9">
        <f>R50+R69</f>
        <v>2037370</v>
      </c>
      <c r="S100" s="10">
        <f t="shared" si="58"/>
        <v>335.09375</v>
      </c>
      <c r="T100" s="8">
        <f>T50+T69</f>
        <v>6272</v>
      </c>
      <c r="U100" s="9">
        <f>U50+U69</f>
        <v>2002333</v>
      </c>
      <c r="V100" s="10">
        <f t="shared" si="59"/>
        <v>319.24952168367349</v>
      </c>
      <c r="W100" s="8">
        <f t="shared" si="70"/>
        <v>6999</v>
      </c>
      <c r="X100" s="9">
        <f t="shared" si="70"/>
        <v>2123265</v>
      </c>
      <c r="Y100" s="10">
        <f t="shared" si="60"/>
        <v>303.36690955850838</v>
      </c>
    </row>
    <row r="101" spans="1:25" x14ac:dyDescent="0.2">
      <c r="A101" s="3" t="s">
        <v>24</v>
      </c>
      <c r="B101" s="8">
        <f>B51+B70+B83</f>
        <v>15438</v>
      </c>
      <c r="C101" s="9">
        <f>C51+C70+C83</f>
        <v>3667378</v>
      </c>
      <c r="D101" s="10">
        <f t="shared" si="62"/>
        <v>237.55525327114913</v>
      </c>
      <c r="E101" s="8">
        <f>E51+E70+E83</f>
        <v>13836</v>
      </c>
      <c r="F101" s="9">
        <f>F51+F70+F83</f>
        <v>3653697</v>
      </c>
      <c r="G101" s="10">
        <f t="shared" si="52"/>
        <v>264.07176929748482</v>
      </c>
      <c r="H101" s="8">
        <f>H51+H70+H83</f>
        <v>12432</v>
      </c>
      <c r="I101" s="9">
        <f>I51+I70+I83</f>
        <v>3535079</v>
      </c>
      <c r="J101" s="10">
        <f t="shared" si="53"/>
        <v>284.35320141570139</v>
      </c>
      <c r="K101" s="8">
        <f>K51+K70+K83</f>
        <v>13773</v>
      </c>
      <c r="L101" s="9">
        <f>L51+L70+L83</f>
        <v>3471751</v>
      </c>
      <c r="M101" s="10">
        <f t="shared" si="55"/>
        <v>252.06933856095259</v>
      </c>
      <c r="N101" s="8">
        <f>N51+N70+N83</f>
        <v>13321</v>
      </c>
      <c r="O101" s="9">
        <f>O51+O70+O83</f>
        <v>3659784</v>
      </c>
      <c r="P101" s="10">
        <f t="shared" si="56"/>
        <v>274.73793258764357</v>
      </c>
      <c r="Q101" s="8">
        <f>Q51+Q70+Q83</f>
        <v>14717</v>
      </c>
      <c r="R101" s="9">
        <f>R51+R70+R83</f>
        <v>3851346</v>
      </c>
      <c r="S101" s="10">
        <f t="shared" si="58"/>
        <v>261.69368757219542</v>
      </c>
      <c r="T101" s="8">
        <f>T51+T70+T83</f>
        <v>14460</v>
      </c>
      <c r="U101" s="9">
        <f>U51+U70+U83</f>
        <v>3719625</v>
      </c>
      <c r="V101" s="10">
        <f t="shared" si="59"/>
        <v>257.23547717842325</v>
      </c>
      <c r="W101" s="8">
        <f t="shared" si="70"/>
        <v>13664</v>
      </c>
      <c r="X101" s="9">
        <f t="shared" si="70"/>
        <v>3743250</v>
      </c>
      <c r="Y101" s="10">
        <f t="shared" si="60"/>
        <v>273.94979508196724</v>
      </c>
    </row>
    <row r="102" spans="1:25" x14ac:dyDescent="0.2">
      <c r="A102" s="2" t="s">
        <v>25</v>
      </c>
      <c r="B102" s="8">
        <f>B52+B71+B84</f>
        <v>10902</v>
      </c>
      <c r="C102" s="9">
        <f>C52+C71+C84</f>
        <v>1898169</v>
      </c>
      <c r="D102" s="10">
        <f t="shared" si="62"/>
        <v>174.11199779856906</v>
      </c>
      <c r="E102" s="8">
        <f>E52+E71+E84</f>
        <v>10461</v>
      </c>
      <c r="F102" s="9">
        <f>F52+F71+F84</f>
        <v>1894281</v>
      </c>
      <c r="G102" s="10">
        <f t="shared" si="52"/>
        <v>181.08029825064526</v>
      </c>
      <c r="H102" s="8">
        <f>H52+H71+H84</f>
        <v>10464</v>
      </c>
      <c r="I102" s="9">
        <f>I52+I71+I84</f>
        <v>2243903</v>
      </c>
      <c r="J102" s="10">
        <f t="shared" si="53"/>
        <v>214.44027140672782</v>
      </c>
      <c r="K102" s="8">
        <f>K52+K71+K84</f>
        <v>10650</v>
      </c>
      <c r="L102" s="9">
        <f>L52+L71+L84</f>
        <v>2783008</v>
      </c>
      <c r="M102" s="10">
        <f t="shared" si="55"/>
        <v>261.31530516431923</v>
      </c>
      <c r="N102" s="8">
        <f>N52+N71+N84</f>
        <v>9611</v>
      </c>
      <c r="O102" s="9">
        <f>O52+O71+O84</f>
        <v>2515385</v>
      </c>
      <c r="P102" s="10">
        <f t="shared" si="56"/>
        <v>261.71938403912185</v>
      </c>
      <c r="Q102" s="8">
        <f>Q52+Q71+Q84</f>
        <v>9068</v>
      </c>
      <c r="R102" s="9">
        <f>R52+R71+R84</f>
        <v>2738802</v>
      </c>
      <c r="S102" s="10">
        <f t="shared" si="58"/>
        <v>302.02933392148213</v>
      </c>
      <c r="T102" s="8">
        <f>T52+T71+T84</f>
        <v>10189</v>
      </c>
      <c r="U102" s="9">
        <f>U52+U71+U84</f>
        <v>2909135</v>
      </c>
      <c r="V102" s="10">
        <f t="shared" si="59"/>
        <v>285.51722445774857</v>
      </c>
      <c r="W102" s="8">
        <f t="shared" si="70"/>
        <v>10574</v>
      </c>
      <c r="X102" s="9">
        <f t="shared" si="70"/>
        <v>2835567</v>
      </c>
      <c r="Y102" s="10">
        <f t="shared" si="60"/>
        <v>268.16408170985437</v>
      </c>
    </row>
    <row r="103" spans="1:25" x14ac:dyDescent="0.2">
      <c r="A103" s="2" t="s">
        <v>26</v>
      </c>
      <c r="B103" s="8">
        <f>SUM(B93:B102)</f>
        <v>56868</v>
      </c>
      <c r="C103" s="9">
        <f>SUM(C93:C102)</f>
        <v>12549733</v>
      </c>
      <c r="D103" s="10">
        <f t="shared" si="62"/>
        <v>220.68180699162974</v>
      </c>
      <c r="E103" s="8">
        <f>SUM(E92:E102)</f>
        <v>57840</v>
      </c>
      <c r="F103" s="9">
        <f>SUM(F92:F102)</f>
        <v>13445240</v>
      </c>
      <c r="G103" s="10">
        <f t="shared" si="52"/>
        <v>232.45573997233748</v>
      </c>
      <c r="H103" s="8">
        <f>SUM(H92:H102)</f>
        <v>56675</v>
      </c>
      <c r="I103" s="9">
        <f>SUM(I92:I102)</f>
        <v>14610776</v>
      </c>
      <c r="J103" s="10">
        <f t="shared" si="53"/>
        <v>257.7993118659021</v>
      </c>
      <c r="K103" s="8">
        <f>SUM(K92:K102)</f>
        <v>60102</v>
      </c>
      <c r="L103" s="9">
        <f>SUM(L92:L102)</f>
        <v>16563526</v>
      </c>
      <c r="M103" s="10">
        <f t="shared" si="55"/>
        <v>275.59026321919401</v>
      </c>
      <c r="N103" s="8">
        <f>SUM(N92:N102)</f>
        <v>58368</v>
      </c>
      <c r="O103" s="9">
        <f>SUM(O92:O102)</f>
        <v>16839918</v>
      </c>
      <c r="P103" s="10">
        <f t="shared" si="56"/>
        <v>288.51284950657896</v>
      </c>
      <c r="Q103" s="8">
        <f>SUM(Q92:Q102)</f>
        <v>58919</v>
      </c>
      <c r="R103" s="9">
        <f>SUM(R92:R102)</f>
        <v>18086792</v>
      </c>
      <c r="S103" s="10">
        <f t="shared" si="58"/>
        <v>306.97723993957806</v>
      </c>
      <c r="T103" s="8">
        <f>SUM(T92:T102)</f>
        <v>58522</v>
      </c>
      <c r="U103" s="9">
        <f>SUM(U92:U102)</f>
        <v>16945346</v>
      </c>
      <c r="V103" s="10">
        <f t="shared" si="59"/>
        <v>289.55514165612931</v>
      </c>
      <c r="W103" s="8">
        <f>SUM(W92:W102)</f>
        <v>62362</v>
      </c>
      <c r="X103" s="9">
        <f>SUM(X92:X102)</f>
        <v>16965198</v>
      </c>
      <c r="Y103" s="10">
        <f t="shared" si="60"/>
        <v>272.04384080048749</v>
      </c>
    </row>
    <row r="104" spans="1:25" x14ac:dyDescent="0.2">
      <c r="A104" s="25" t="s">
        <v>88</v>
      </c>
      <c r="B104" s="26">
        <f t="shared" ref="B104:G104" si="71">B98</f>
        <v>5830</v>
      </c>
      <c r="C104" s="27">
        <f t="shared" si="71"/>
        <v>1184811</v>
      </c>
      <c r="D104" s="28">
        <f t="shared" si="71"/>
        <v>203.22658662092624</v>
      </c>
      <c r="E104" s="26">
        <f t="shared" si="71"/>
        <v>5494</v>
      </c>
      <c r="F104" s="27">
        <f t="shared" si="71"/>
        <v>1240119</v>
      </c>
      <c r="G104" s="28">
        <f t="shared" si="71"/>
        <v>225.7224244630506</v>
      </c>
      <c r="H104" s="26">
        <v>4373</v>
      </c>
      <c r="I104" s="27">
        <f>I98</f>
        <v>1451196</v>
      </c>
      <c r="J104" s="28">
        <f>I104/H104</f>
        <v>331.85364738166021</v>
      </c>
      <c r="K104" s="26">
        <v>5026</v>
      </c>
      <c r="L104" s="27">
        <f>L98</f>
        <v>1886096</v>
      </c>
      <c r="M104" s="28">
        <f>L104/K104</f>
        <v>375.26780740151213</v>
      </c>
      <c r="N104" s="26">
        <v>6161</v>
      </c>
      <c r="O104" s="27">
        <f>O98</f>
        <v>1944555</v>
      </c>
      <c r="P104" s="28">
        <f>O104/N104</f>
        <v>315.62327544229834</v>
      </c>
      <c r="Q104" s="26">
        <v>6775</v>
      </c>
      <c r="R104" s="27">
        <f>R98</f>
        <v>2357492</v>
      </c>
      <c r="S104" s="28">
        <f>R104/Q104</f>
        <v>347.96929889298895</v>
      </c>
      <c r="T104" s="26">
        <f>T98</f>
        <v>6547</v>
      </c>
      <c r="U104" s="27">
        <f>U98</f>
        <v>1783842</v>
      </c>
      <c r="V104" s="28">
        <f>V98</f>
        <v>272.46708416068429</v>
      </c>
      <c r="W104" s="26">
        <f>W98</f>
        <v>5790</v>
      </c>
      <c r="X104" s="27">
        <f>X98</f>
        <v>1822313</v>
      </c>
      <c r="Y104" s="28">
        <f t="shared" si="60"/>
        <v>314.73454231433504</v>
      </c>
    </row>
    <row r="105" spans="1:25" x14ac:dyDescent="0.2">
      <c r="A105" s="68" t="s">
        <v>27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</row>
    <row r="106" spans="1:25" x14ac:dyDescent="0.2">
      <c r="Q106" s="40"/>
      <c r="T106" s="40"/>
      <c r="W106" s="40"/>
    </row>
    <row r="107" spans="1:25" x14ac:dyDescent="0.2">
      <c r="N107" s="40"/>
    </row>
    <row r="109" spans="1:25" x14ac:dyDescent="0.2">
      <c r="K109" s="40"/>
      <c r="L109" s="40"/>
    </row>
    <row r="111" spans="1:25" x14ac:dyDescent="0.2">
      <c r="H111" s="40"/>
    </row>
  </sheetData>
  <mergeCells count="64">
    <mergeCell ref="A105:Y105"/>
    <mergeCell ref="A87:Y87"/>
    <mergeCell ref="A89:Y89"/>
    <mergeCell ref="B90:D90"/>
    <mergeCell ref="E90:G90"/>
    <mergeCell ref="H90:J90"/>
    <mergeCell ref="K90:M90"/>
    <mergeCell ref="N90:P90"/>
    <mergeCell ref="Q90:S90"/>
    <mergeCell ref="T90:V90"/>
    <mergeCell ref="W90:Y90"/>
    <mergeCell ref="A76:Y76"/>
    <mergeCell ref="B77:D77"/>
    <mergeCell ref="E77:G77"/>
    <mergeCell ref="H77:J77"/>
    <mergeCell ref="K77:M77"/>
    <mergeCell ref="N77:P77"/>
    <mergeCell ref="Q77:S77"/>
    <mergeCell ref="T77:V77"/>
    <mergeCell ref="W77:Y77"/>
    <mergeCell ref="A1:Y1"/>
    <mergeCell ref="A2:Y2"/>
    <mergeCell ref="A3:Y3"/>
    <mergeCell ref="A5:T5"/>
    <mergeCell ref="W22:Y22"/>
    <mergeCell ref="A7:Y7"/>
    <mergeCell ref="B8:D8"/>
    <mergeCell ref="E8:G8"/>
    <mergeCell ref="H8:J8"/>
    <mergeCell ref="K8:M8"/>
    <mergeCell ref="N8:P8"/>
    <mergeCell ref="Q8:S8"/>
    <mergeCell ref="T8:V8"/>
    <mergeCell ref="W8:Y8"/>
    <mergeCell ref="W40:Y40"/>
    <mergeCell ref="A19:Y19"/>
    <mergeCell ref="A21:Y21"/>
    <mergeCell ref="B22:D22"/>
    <mergeCell ref="E22:G22"/>
    <mergeCell ref="H22:J22"/>
    <mergeCell ref="K40:M40"/>
    <mergeCell ref="N40:P40"/>
    <mergeCell ref="Q40:S40"/>
    <mergeCell ref="T40:V40"/>
    <mergeCell ref="K22:M22"/>
    <mergeCell ref="N22:P22"/>
    <mergeCell ref="Q22:S22"/>
    <mergeCell ref="T22:V22"/>
    <mergeCell ref="A74:Y74"/>
    <mergeCell ref="A36:Y36"/>
    <mergeCell ref="A39:Y39"/>
    <mergeCell ref="B40:D40"/>
    <mergeCell ref="E40:G40"/>
    <mergeCell ref="H40:J40"/>
    <mergeCell ref="A55:Y55"/>
    <mergeCell ref="A58:Y58"/>
    <mergeCell ref="B59:D59"/>
    <mergeCell ref="E59:G59"/>
    <mergeCell ref="H59:J59"/>
    <mergeCell ref="K59:M59"/>
    <mergeCell ref="N59:P59"/>
    <mergeCell ref="Q59:S59"/>
    <mergeCell ref="T59:V59"/>
    <mergeCell ref="W59:Y59"/>
  </mergeCells>
  <phoneticPr fontId="0" type="noConversion"/>
  <printOptions horizontalCentered="1"/>
  <pageMargins left="0.25" right="0.25" top="1" bottom="1" header="0.5" footer="0.5"/>
  <pageSetup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Normal="100" workbookViewId="0">
      <selection sqref="A1:Y1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13" ht="15.75" x14ac:dyDescent="0.25">
      <c r="B1" s="71" t="s">
        <v>36</v>
      </c>
      <c r="C1" s="71"/>
      <c r="D1" s="71"/>
      <c r="E1" s="71"/>
      <c r="F1" s="71"/>
      <c r="G1" s="71"/>
      <c r="H1" s="71"/>
    </row>
    <row r="2" spans="2:13" ht="15.75" x14ac:dyDescent="0.25">
      <c r="B2" s="71" t="s">
        <v>94</v>
      </c>
      <c r="C2" s="71"/>
      <c r="D2" s="71"/>
      <c r="E2" s="71"/>
      <c r="F2" s="71"/>
      <c r="G2" s="71"/>
      <c r="H2" s="71"/>
    </row>
    <row r="3" spans="2:13" ht="15.75" x14ac:dyDescent="0.25">
      <c r="B3" s="71" t="s">
        <v>87</v>
      </c>
      <c r="C3" s="71"/>
      <c r="D3" s="71"/>
      <c r="E3" s="71"/>
      <c r="F3" s="71"/>
      <c r="G3" s="71"/>
      <c r="H3" s="71"/>
    </row>
    <row r="5" spans="2:13" ht="14.25" x14ac:dyDescent="0.2">
      <c r="B5" s="78" t="s">
        <v>37</v>
      </c>
      <c r="C5" s="78"/>
      <c r="D5" s="78"/>
      <c r="E5" s="78"/>
      <c r="F5" s="78"/>
      <c r="G5" s="78"/>
      <c r="H5" s="78"/>
    </row>
    <row r="7" spans="2:13" x14ac:dyDescent="0.2">
      <c r="B7" s="21" t="s">
        <v>38</v>
      </c>
      <c r="C7" s="21"/>
      <c r="D7" s="79" t="s">
        <v>39</v>
      </c>
      <c r="E7" s="79"/>
      <c r="F7" s="79" t="s">
        <v>40</v>
      </c>
      <c r="G7" s="79"/>
      <c r="H7" s="21" t="s">
        <v>26</v>
      </c>
    </row>
    <row r="8" spans="2:13" hidden="1" x14ac:dyDescent="0.2">
      <c r="B8" s="22" t="s">
        <v>41</v>
      </c>
      <c r="D8" s="22">
        <v>63</v>
      </c>
      <c r="E8" s="24">
        <f t="shared" ref="E8:E24" si="0">D8/H8</f>
        <v>0.59433962264150941</v>
      </c>
      <c r="F8" s="22">
        <v>43</v>
      </c>
      <c r="G8" s="24">
        <f t="shared" ref="G8:G24" si="1">F8/H8</f>
        <v>0.40566037735849059</v>
      </c>
      <c r="H8" s="22">
        <f t="shared" ref="H8:H24" si="2">D8+F8</f>
        <v>106</v>
      </c>
    </row>
    <row r="9" spans="2:13" hidden="1" x14ac:dyDescent="0.2">
      <c r="B9" s="22" t="s">
        <v>42</v>
      </c>
      <c r="D9" s="22">
        <v>59</v>
      </c>
      <c r="E9" s="24">
        <f t="shared" si="0"/>
        <v>0.50427350427350426</v>
      </c>
      <c r="F9" s="22">
        <v>58</v>
      </c>
      <c r="G9" s="24">
        <f t="shared" si="1"/>
        <v>0.49572649572649574</v>
      </c>
      <c r="H9" s="22">
        <f t="shared" si="2"/>
        <v>117</v>
      </c>
    </row>
    <row r="10" spans="2:13" hidden="1" x14ac:dyDescent="0.2">
      <c r="B10" s="22" t="s">
        <v>43</v>
      </c>
      <c r="D10" s="22">
        <v>66</v>
      </c>
      <c r="E10" s="24">
        <f t="shared" si="0"/>
        <v>0.48529411764705882</v>
      </c>
      <c r="F10" s="22">
        <v>70</v>
      </c>
      <c r="G10" s="24">
        <f t="shared" si="1"/>
        <v>0.51470588235294112</v>
      </c>
      <c r="H10" s="22">
        <f t="shared" si="2"/>
        <v>136</v>
      </c>
    </row>
    <row r="11" spans="2:13" hidden="1" x14ac:dyDescent="0.2">
      <c r="B11" s="22" t="s">
        <v>44</v>
      </c>
      <c r="D11" s="22">
        <v>59</v>
      </c>
      <c r="E11" s="24">
        <f t="shared" si="0"/>
        <v>0.39072847682119205</v>
      </c>
      <c r="F11" s="22">
        <v>92</v>
      </c>
      <c r="G11" s="24">
        <f t="shared" si="1"/>
        <v>0.60927152317880795</v>
      </c>
      <c r="H11" s="22">
        <f t="shared" si="2"/>
        <v>151</v>
      </c>
    </row>
    <row r="12" spans="2:13" hidden="1" x14ac:dyDescent="0.2">
      <c r="B12" s="22" t="s">
        <v>45</v>
      </c>
      <c r="D12" s="44">
        <v>56</v>
      </c>
      <c r="E12" s="57">
        <f t="shared" si="0"/>
        <v>0.42424242424242425</v>
      </c>
      <c r="F12" s="44">
        <v>76</v>
      </c>
      <c r="G12" s="57">
        <f t="shared" si="1"/>
        <v>0.5757575757575758</v>
      </c>
      <c r="H12" s="44">
        <f t="shared" si="2"/>
        <v>132</v>
      </c>
      <c r="M12" s="22" t="s">
        <v>89</v>
      </c>
    </row>
    <row r="13" spans="2:13" hidden="1" x14ac:dyDescent="0.2">
      <c r="B13" s="22" t="s">
        <v>46</v>
      </c>
      <c r="D13" s="44">
        <v>43</v>
      </c>
      <c r="E13" s="57">
        <f t="shared" si="0"/>
        <v>0.38738738738738737</v>
      </c>
      <c r="F13" s="44">
        <v>68</v>
      </c>
      <c r="G13" s="57">
        <f t="shared" si="1"/>
        <v>0.61261261261261257</v>
      </c>
      <c r="H13" s="44">
        <f t="shared" si="2"/>
        <v>111</v>
      </c>
    </row>
    <row r="14" spans="2:13" hidden="1" x14ac:dyDescent="0.2">
      <c r="B14" s="22" t="s">
        <v>47</v>
      </c>
      <c r="D14" s="44">
        <v>42</v>
      </c>
      <c r="E14" s="57">
        <f t="shared" si="0"/>
        <v>0.38181818181818183</v>
      </c>
      <c r="F14" s="44">
        <v>68</v>
      </c>
      <c r="G14" s="57">
        <f t="shared" si="1"/>
        <v>0.61818181818181817</v>
      </c>
      <c r="H14" s="44">
        <f t="shared" si="2"/>
        <v>110</v>
      </c>
    </row>
    <row r="15" spans="2:13" hidden="1" x14ac:dyDescent="0.2">
      <c r="B15" s="22" t="s">
        <v>48</v>
      </c>
      <c r="D15" s="44">
        <v>50</v>
      </c>
      <c r="E15" s="57">
        <f t="shared" si="0"/>
        <v>0.45871559633027525</v>
      </c>
      <c r="F15" s="44">
        <v>59</v>
      </c>
      <c r="G15" s="57">
        <f t="shared" si="1"/>
        <v>0.54128440366972475</v>
      </c>
      <c r="H15" s="44">
        <f t="shared" si="2"/>
        <v>109</v>
      </c>
    </row>
    <row r="16" spans="2:13" x14ac:dyDescent="0.2">
      <c r="B16" s="22" t="s">
        <v>90</v>
      </c>
      <c r="D16" s="44">
        <v>60</v>
      </c>
      <c r="E16" s="57">
        <f t="shared" si="0"/>
        <v>0.46153846153846156</v>
      </c>
      <c r="F16" s="44">
        <v>70</v>
      </c>
      <c r="G16" s="57">
        <f t="shared" si="1"/>
        <v>0.53846153846153844</v>
      </c>
      <c r="H16" s="44">
        <f t="shared" si="2"/>
        <v>130</v>
      </c>
    </row>
    <row r="17" spans="2:8" x14ac:dyDescent="0.2">
      <c r="B17" s="22" t="s">
        <v>92</v>
      </c>
      <c r="D17" s="44">
        <v>52</v>
      </c>
      <c r="E17" s="57">
        <f t="shared" si="0"/>
        <v>0.36879432624113473</v>
      </c>
      <c r="F17" s="44">
        <v>89</v>
      </c>
      <c r="G17" s="57">
        <f t="shared" si="1"/>
        <v>0.63120567375886527</v>
      </c>
      <c r="H17" s="44">
        <f t="shared" si="2"/>
        <v>141</v>
      </c>
    </row>
    <row r="18" spans="2:8" x14ac:dyDescent="0.2">
      <c r="B18" s="22" t="s">
        <v>95</v>
      </c>
      <c r="D18" s="44">
        <v>65</v>
      </c>
      <c r="E18" s="57">
        <f t="shared" si="0"/>
        <v>0.40625</v>
      </c>
      <c r="F18" s="44">
        <v>95</v>
      </c>
      <c r="G18" s="57">
        <f t="shared" si="1"/>
        <v>0.59375</v>
      </c>
      <c r="H18" s="44">
        <f t="shared" si="2"/>
        <v>160</v>
      </c>
    </row>
    <row r="19" spans="2:8" x14ac:dyDescent="0.2">
      <c r="B19" s="22" t="s">
        <v>96</v>
      </c>
      <c r="D19" s="44">
        <v>84</v>
      </c>
      <c r="E19" s="57">
        <f t="shared" si="0"/>
        <v>0.45901639344262296</v>
      </c>
      <c r="F19" s="44">
        <v>99</v>
      </c>
      <c r="G19" s="57">
        <f t="shared" si="1"/>
        <v>0.54098360655737709</v>
      </c>
      <c r="H19" s="44">
        <f t="shared" si="2"/>
        <v>183</v>
      </c>
    </row>
    <row r="20" spans="2:8" x14ac:dyDescent="0.2">
      <c r="B20" s="22" t="s">
        <v>97</v>
      </c>
      <c r="D20" s="44">
        <v>102</v>
      </c>
      <c r="E20" s="57">
        <f t="shared" si="0"/>
        <v>0.49038461538461536</v>
      </c>
      <c r="F20" s="44">
        <v>106</v>
      </c>
      <c r="G20" s="57">
        <f t="shared" si="1"/>
        <v>0.50961538461538458</v>
      </c>
      <c r="H20" s="44">
        <f t="shared" si="2"/>
        <v>208</v>
      </c>
    </row>
    <row r="21" spans="2:8" x14ac:dyDescent="0.2">
      <c r="B21" s="22" t="s">
        <v>98</v>
      </c>
      <c r="D21" s="44">
        <v>116</v>
      </c>
      <c r="E21" s="57">
        <f t="shared" si="0"/>
        <v>0.5043478260869565</v>
      </c>
      <c r="F21" s="44">
        <v>114</v>
      </c>
      <c r="G21" s="57">
        <f t="shared" si="1"/>
        <v>0.4956521739130435</v>
      </c>
      <c r="H21" s="44">
        <f t="shared" si="2"/>
        <v>230</v>
      </c>
    </row>
    <row r="22" spans="2:8" x14ac:dyDescent="0.2">
      <c r="B22" s="22" t="s">
        <v>99</v>
      </c>
      <c r="D22" s="44">
        <v>128</v>
      </c>
      <c r="E22" s="57">
        <f t="shared" si="0"/>
        <v>0.52459016393442626</v>
      </c>
      <c r="F22" s="44">
        <v>116</v>
      </c>
      <c r="G22" s="57">
        <f t="shared" si="1"/>
        <v>0.47540983606557374</v>
      </c>
      <c r="H22" s="44">
        <f t="shared" si="2"/>
        <v>244</v>
      </c>
    </row>
    <row r="23" spans="2:8" x14ac:dyDescent="0.2">
      <c r="B23" s="22" t="s">
        <v>101</v>
      </c>
      <c r="D23" s="44">
        <v>125</v>
      </c>
      <c r="E23" s="57">
        <f t="shared" si="0"/>
        <v>0.49212598425196852</v>
      </c>
      <c r="F23" s="44">
        <v>129</v>
      </c>
      <c r="G23" s="57">
        <f t="shared" si="1"/>
        <v>0.50787401574803148</v>
      </c>
      <c r="H23" s="44">
        <f t="shared" si="2"/>
        <v>254</v>
      </c>
    </row>
    <row r="24" spans="2:8" x14ac:dyDescent="0.2">
      <c r="B24" s="22" t="s">
        <v>102</v>
      </c>
      <c r="D24" s="44">
        <v>116</v>
      </c>
      <c r="E24" s="57">
        <f t="shared" si="0"/>
        <v>0.49152542372881358</v>
      </c>
      <c r="F24" s="44">
        <v>120</v>
      </c>
      <c r="G24" s="57">
        <f t="shared" si="1"/>
        <v>0.50847457627118642</v>
      </c>
      <c r="H24" s="44">
        <f t="shared" si="2"/>
        <v>236</v>
      </c>
    </row>
    <row r="26" spans="2:8" ht="14.25" x14ac:dyDescent="0.2">
      <c r="B26" s="78" t="s">
        <v>49</v>
      </c>
      <c r="C26" s="78"/>
      <c r="D26" s="78"/>
      <c r="E26" s="78"/>
      <c r="F26" s="78"/>
      <c r="G26" s="78"/>
      <c r="H26" s="78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1</v>
      </c>
      <c r="D28" s="22">
        <v>19</v>
      </c>
      <c r="E28" s="22">
        <v>0</v>
      </c>
      <c r="F28" s="22">
        <v>85</v>
      </c>
      <c r="G28" s="22">
        <v>1</v>
      </c>
      <c r="H28" s="22">
        <f t="shared" ref="H28:H44" si="3">SUM(C28:G28)</f>
        <v>106</v>
      </c>
    </row>
    <row r="29" spans="2:8" hidden="1" x14ac:dyDescent="0.2">
      <c r="B29" s="22" t="s">
        <v>42</v>
      </c>
      <c r="C29" s="22">
        <v>2</v>
      </c>
      <c r="D29" s="22">
        <v>22</v>
      </c>
      <c r="E29" s="22">
        <v>0</v>
      </c>
      <c r="F29" s="22">
        <v>91</v>
      </c>
      <c r="G29" s="22">
        <v>2</v>
      </c>
      <c r="H29" s="22">
        <f t="shared" si="3"/>
        <v>117</v>
      </c>
    </row>
    <row r="30" spans="2:8" hidden="1" x14ac:dyDescent="0.2">
      <c r="B30" s="22" t="s">
        <v>43</v>
      </c>
      <c r="C30" s="22">
        <v>1</v>
      </c>
      <c r="D30" s="22">
        <v>30</v>
      </c>
      <c r="E30" s="22">
        <v>1</v>
      </c>
      <c r="F30" s="22">
        <v>96</v>
      </c>
      <c r="G30" s="22">
        <v>8</v>
      </c>
      <c r="H30" s="22">
        <f t="shared" si="3"/>
        <v>136</v>
      </c>
    </row>
    <row r="31" spans="2:8" hidden="1" x14ac:dyDescent="0.2">
      <c r="B31" s="22" t="s">
        <v>44</v>
      </c>
      <c r="C31" s="22">
        <v>2</v>
      </c>
      <c r="D31" s="22">
        <v>39</v>
      </c>
      <c r="E31" s="22">
        <v>1</v>
      </c>
      <c r="F31" s="22">
        <v>99</v>
      </c>
      <c r="G31" s="22">
        <v>10</v>
      </c>
      <c r="H31" s="22">
        <f t="shared" si="3"/>
        <v>151</v>
      </c>
    </row>
    <row r="32" spans="2:8" hidden="1" x14ac:dyDescent="0.2">
      <c r="B32" s="22" t="s">
        <v>45</v>
      </c>
      <c r="C32" s="44">
        <v>2</v>
      </c>
      <c r="D32" s="44">
        <v>30</v>
      </c>
      <c r="E32" s="44">
        <v>2</v>
      </c>
      <c r="F32" s="44">
        <v>93</v>
      </c>
      <c r="G32" s="44">
        <v>5</v>
      </c>
      <c r="H32" s="44">
        <f t="shared" si="3"/>
        <v>132</v>
      </c>
    </row>
    <row r="33" spans="2:8" hidden="1" x14ac:dyDescent="0.2">
      <c r="B33" s="22" t="s">
        <v>46</v>
      </c>
      <c r="C33" s="44">
        <v>0</v>
      </c>
      <c r="D33" s="44">
        <v>28</v>
      </c>
      <c r="E33" s="44">
        <v>2</v>
      </c>
      <c r="F33" s="44">
        <v>71</v>
      </c>
      <c r="G33" s="44">
        <v>10</v>
      </c>
      <c r="H33" s="44">
        <f t="shared" si="3"/>
        <v>111</v>
      </c>
    </row>
    <row r="34" spans="2:8" hidden="1" x14ac:dyDescent="0.2">
      <c r="B34" s="22" t="s">
        <v>47</v>
      </c>
      <c r="C34" s="44">
        <v>2</v>
      </c>
      <c r="D34" s="44">
        <v>19</v>
      </c>
      <c r="E34" s="44">
        <v>3</v>
      </c>
      <c r="F34" s="44">
        <v>74</v>
      </c>
      <c r="G34" s="44">
        <v>12</v>
      </c>
      <c r="H34" s="44">
        <f t="shared" si="3"/>
        <v>110</v>
      </c>
    </row>
    <row r="35" spans="2:8" hidden="1" x14ac:dyDescent="0.2">
      <c r="B35" s="22" t="s">
        <v>48</v>
      </c>
      <c r="C35" s="44">
        <v>4</v>
      </c>
      <c r="D35" s="44">
        <v>23</v>
      </c>
      <c r="E35" s="44">
        <v>1</v>
      </c>
      <c r="F35" s="44">
        <v>72</v>
      </c>
      <c r="G35" s="44">
        <v>9</v>
      </c>
      <c r="H35" s="44">
        <f t="shared" si="3"/>
        <v>109</v>
      </c>
    </row>
    <row r="36" spans="2:8" x14ac:dyDescent="0.2">
      <c r="B36" s="22" t="s">
        <v>90</v>
      </c>
      <c r="C36" s="44">
        <v>6</v>
      </c>
      <c r="D36" s="44">
        <v>22</v>
      </c>
      <c r="E36" s="44">
        <v>1</v>
      </c>
      <c r="F36" s="44">
        <v>94</v>
      </c>
      <c r="G36" s="44">
        <v>7</v>
      </c>
      <c r="H36" s="44">
        <f t="shared" si="3"/>
        <v>130</v>
      </c>
    </row>
    <row r="37" spans="2:8" x14ac:dyDescent="0.2">
      <c r="B37" s="22" t="s">
        <v>92</v>
      </c>
      <c r="C37" s="44">
        <v>3</v>
      </c>
      <c r="D37" s="44">
        <v>32</v>
      </c>
      <c r="E37" s="44">
        <v>3</v>
      </c>
      <c r="F37" s="44">
        <v>93</v>
      </c>
      <c r="G37" s="44">
        <v>10</v>
      </c>
      <c r="H37" s="44">
        <f t="shared" si="3"/>
        <v>141</v>
      </c>
    </row>
    <row r="38" spans="2:8" x14ac:dyDescent="0.2">
      <c r="B38" s="22" t="s">
        <v>95</v>
      </c>
      <c r="C38" s="44">
        <v>0</v>
      </c>
      <c r="D38" s="44">
        <v>28</v>
      </c>
      <c r="E38" s="44">
        <v>5</v>
      </c>
      <c r="F38" s="44">
        <v>118</v>
      </c>
      <c r="G38" s="44">
        <v>9</v>
      </c>
      <c r="H38" s="44">
        <f t="shared" si="3"/>
        <v>160</v>
      </c>
    </row>
    <row r="39" spans="2:8" x14ac:dyDescent="0.2">
      <c r="B39" s="22" t="s">
        <v>96</v>
      </c>
      <c r="C39" s="44">
        <v>3</v>
      </c>
      <c r="D39" s="44">
        <v>29</v>
      </c>
      <c r="E39" s="44">
        <v>8</v>
      </c>
      <c r="F39" s="44">
        <v>132</v>
      </c>
      <c r="G39" s="44">
        <v>11</v>
      </c>
      <c r="H39" s="44">
        <f t="shared" si="3"/>
        <v>183</v>
      </c>
    </row>
    <row r="40" spans="2:8" x14ac:dyDescent="0.2">
      <c r="B40" s="22" t="s">
        <v>97</v>
      </c>
      <c r="C40" s="44">
        <v>7</v>
      </c>
      <c r="D40" s="44">
        <v>34</v>
      </c>
      <c r="E40" s="44">
        <v>10</v>
      </c>
      <c r="F40" s="44">
        <v>146</v>
      </c>
      <c r="G40" s="44">
        <v>11</v>
      </c>
      <c r="H40" s="44">
        <f t="shared" si="3"/>
        <v>208</v>
      </c>
    </row>
    <row r="41" spans="2:8" x14ac:dyDescent="0.2">
      <c r="B41" s="22" t="s">
        <v>98</v>
      </c>
      <c r="C41" s="44">
        <v>10</v>
      </c>
      <c r="D41" s="44">
        <v>35</v>
      </c>
      <c r="E41" s="44">
        <v>11</v>
      </c>
      <c r="F41" s="44">
        <v>150</v>
      </c>
      <c r="G41" s="44">
        <v>24</v>
      </c>
      <c r="H41" s="44">
        <f t="shared" si="3"/>
        <v>230</v>
      </c>
    </row>
    <row r="42" spans="2:8" x14ac:dyDescent="0.2">
      <c r="B42" s="22" t="s">
        <v>99</v>
      </c>
      <c r="C42" s="44">
        <v>12</v>
      </c>
      <c r="D42" s="44">
        <v>40</v>
      </c>
      <c r="E42" s="44">
        <v>9</v>
      </c>
      <c r="F42" s="44">
        <v>164</v>
      </c>
      <c r="G42" s="44">
        <v>19</v>
      </c>
      <c r="H42" s="44">
        <f t="shared" si="3"/>
        <v>244</v>
      </c>
    </row>
    <row r="43" spans="2:8" x14ac:dyDescent="0.2">
      <c r="B43" s="22" t="s">
        <v>101</v>
      </c>
      <c r="C43" s="44">
        <v>14</v>
      </c>
      <c r="D43" s="44">
        <v>47</v>
      </c>
      <c r="E43" s="44">
        <v>6</v>
      </c>
      <c r="F43" s="44">
        <v>163</v>
      </c>
      <c r="G43" s="44">
        <v>24</v>
      </c>
      <c r="H43" s="44">
        <f t="shared" si="3"/>
        <v>254</v>
      </c>
    </row>
    <row r="44" spans="2:8" x14ac:dyDescent="0.2">
      <c r="B44" s="22" t="s">
        <v>102</v>
      </c>
      <c r="C44" s="44">
        <v>12</v>
      </c>
      <c r="D44" s="44">
        <v>43</v>
      </c>
      <c r="E44" s="44">
        <v>6</v>
      </c>
      <c r="F44" s="44">
        <v>153</v>
      </c>
      <c r="G44" s="44">
        <v>22</v>
      </c>
      <c r="H44" s="44">
        <f t="shared" si="3"/>
        <v>236</v>
      </c>
    </row>
    <row r="46" spans="2:8" ht="14.25" x14ac:dyDescent="0.2">
      <c r="B46" s="78" t="s">
        <v>56</v>
      </c>
      <c r="C46" s="78"/>
      <c r="D46" s="78"/>
      <c r="E46" s="78"/>
      <c r="F46" s="78"/>
      <c r="G46" s="78"/>
      <c r="H46" s="78"/>
    </row>
    <row r="47" spans="2:8" x14ac:dyDescent="0.2">
      <c r="B47" s="21" t="s">
        <v>38</v>
      </c>
      <c r="C47" s="21"/>
      <c r="D47" s="79" t="s">
        <v>57</v>
      </c>
      <c r="E47" s="79"/>
      <c r="F47" s="79" t="s">
        <v>58</v>
      </c>
      <c r="G47" s="79"/>
      <c r="H47" s="21" t="s">
        <v>26</v>
      </c>
    </row>
    <row r="48" spans="2:8" hidden="1" x14ac:dyDescent="0.2">
      <c r="B48" s="22" t="s">
        <v>41</v>
      </c>
      <c r="D48" s="22">
        <v>82</v>
      </c>
      <c r="E48" s="24">
        <f t="shared" ref="E48:E55" si="4">D48/H48</f>
        <v>0.77358490566037741</v>
      </c>
      <c r="F48" s="22">
        <v>24</v>
      </c>
      <c r="G48" s="24">
        <f t="shared" ref="G48:G64" si="5">F48/H48</f>
        <v>0.22641509433962265</v>
      </c>
      <c r="H48" s="22">
        <f t="shared" ref="H48:H64" si="6">D48+F48</f>
        <v>106</v>
      </c>
    </row>
    <row r="49" spans="2:8" hidden="1" x14ac:dyDescent="0.2">
      <c r="B49" s="22" t="s">
        <v>42</v>
      </c>
      <c r="D49" s="22">
        <v>90</v>
      </c>
      <c r="E49" s="24">
        <f t="shared" si="4"/>
        <v>0.76923076923076927</v>
      </c>
      <c r="F49" s="22">
        <v>27</v>
      </c>
      <c r="G49" s="24">
        <f t="shared" si="5"/>
        <v>0.23076923076923078</v>
      </c>
      <c r="H49" s="22">
        <f t="shared" si="6"/>
        <v>117</v>
      </c>
    </row>
    <row r="50" spans="2:8" hidden="1" x14ac:dyDescent="0.2">
      <c r="B50" s="22" t="s">
        <v>43</v>
      </c>
      <c r="D50" s="22">
        <v>94</v>
      </c>
      <c r="E50" s="24">
        <f t="shared" si="4"/>
        <v>0.69117647058823528</v>
      </c>
      <c r="F50" s="22">
        <v>42</v>
      </c>
      <c r="G50" s="24">
        <f t="shared" si="5"/>
        <v>0.30882352941176472</v>
      </c>
      <c r="H50" s="22">
        <f t="shared" si="6"/>
        <v>136</v>
      </c>
    </row>
    <row r="51" spans="2:8" hidden="1" x14ac:dyDescent="0.2">
      <c r="B51" s="22" t="s">
        <v>44</v>
      </c>
      <c r="D51" s="22">
        <v>109</v>
      </c>
      <c r="E51" s="24">
        <f t="shared" si="4"/>
        <v>0.72185430463576161</v>
      </c>
      <c r="F51" s="22">
        <v>42</v>
      </c>
      <c r="G51" s="24">
        <f t="shared" si="5"/>
        <v>0.27814569536423839</v>
      </c>
      <c r="H51" s="22">
        <f t="shared" si="6"/>
        <v>151</v>
      </c>
    </row>
    <row r="52" spans="2:8" hidden="1" x14ac:dyDescent="0.2">
      <c r="B52" s="22" t="s">
        <v>45</v>
      </c>
      <c r="D52" s="44">
        <v>83</v>
      </c>
      <c r="E52" s="57">
        <f t="shared" si="4"/>
        <v>0.62878787878787878</v>
      </c>
      <c r="F52" s="44">
        <v>49</v>
      </c>
      <c r="G52" s="57">
        <f t="shared" si="5"/>
        <v>0.37121212121212122</v>
      </c>
      <c r="H52" s="44">
        <f t="shared" si="6"/>
        <v>132</v>
      </c>
    </row>
    <row r="53" spans="2:8" hidden="1" x14ac:dyDescent="0.2">
      <c r="B53" s="22" t="s">
        <v>46</v>
      </c>
      <c r="D53" s="44">
        <v>73</v>
      </c>
      <c r="E53" s="57">
        <f t="shared" si="4"/>
        <v>0.65765765765765771</v>
      </c>
      <c r="F53" s="44">
        <v>38</v>
      </c>
      <c r="G53" s="57">
        <f t="shared" si="5"/>
        <v>0.34234234234234234</v>
      </c>
      <c r="H53" s="44">
        <f t="shared" si="6"/>
        <v>111</v>
      </c>
    </row>
    <row r="54" spans="2:8" hidden="1" x14ac:dyDescent="0.2">
      <c r="B54" s="22" t="s">
        <v>47</v>
      </c>
      <c r="D54" s="44">
        <v>76</v>
      </c>
      <c r="E54" s="57">
        <f t="shared" si="4"/>
        <v>0.69090909090909092</v>
      </c>
      <c r="F54" s="44">
        <v>34</v>
      </c>
      <c r="G54" s="57">
        <f t="shared" si="5"/>
        <v>0.30909090909090908</v>
      </c>
      <c r="H54" s="44">
        <f t="shared" si="6"/>
        <v>110</v>
      </c>
    </row>
    <row r="55" spans="2:8" hidden="1" x14ac:dyDescent="0.2">
      <c r="B55" s="22" t="s">
        <v>48</v>
      </c>
      <c r="D55" s="44">
        <v>64</v>
      </c>
      <c r="E55" s="57">
        <f t="shared" si="4"/>
        <v>0.58715596330275233</v>
      </c>
      <c r="F55" s="44">
        <v>45</v>
      </c>
      <c r="G55" s="57">
        <f t="shared" si="5"/>
        <v>0.41284403669724773</v>
      </c>
      <c r="H55" s="44">
        <f t="shared" si="6"/>
        <v>109</v>
      </c>
    </row>
    <row r="56" spans="2:8" x14ac:dyDescent="0.2">
      <c r="B56" s="22" t="s">
        <v>90</v>
      </c>
      <c r="D56" s="44">
        <v>85</v>
      </c>
      <c r="E56" s="57">
        <f>D56/H56</f>
        <v>0.65384615384615385</v>
      </c>
      <c r="F56" s="44">
        <v>45</v>
      </c>
      <c r="G56" s="57">
        <f t="shared" si="5"/>
        <v>0.34615384615384615</v>
      </c>
      <c r="H56" s="44">
        <f t="shared" si="6"/>
        <v>130</v>
      </c>
    </row>
    <row r="57" spans="2:8" x14ac:dyDescent="0.2">
      <c r="B57" s="22" t="s">
        <v>92</v>
      </c>
      <c r="D57" s="44">
        <v>85</v>
      </c>
      <c r="E57" s="57">
        <f>D57/H57</f>
        <v>0.6028368794326241</v>
      </c>
      <c r="F57" s="44">
        <v>56</v>
      </c>
      <c r="G57" s="57">
        <f t="shared" si="5"/>
        <v>0.3971631205673759</v>
      </c>
      <c r="H57" s="44">
        <f t="shared" si="6"/>
        <v>141</v>
      </c>
    </row>
    <row r="58" spans="2:8" x14ac:dyDescent="0.2">
      <c r="B58" s="22" t="s">
        <v>95</v>
      </c>
      <c r="D58" s="44">
        <v>109</v>
      </c>
      <c r="E58" s="57">
        <f>D58/H58</f>
        <v>0.68125000000000002</v>
      </c>
      <c r="F58" s="44">
        <v>51</v>
      </c>
      <c r="G58" s="57">
        <f t="shared" si="5"/>
        <v>0.31874999999999998</v>
      </c>
      <c r="H58" s="44">
        <f t="shared" si="6"/>
        <v>160</v>
      </c>
    </row>
    <row r="59" spans="2:8" x14ac:dyDescent="0.2">
      <c r="B59" s="22" t="s">
        <v>96</v>
      </c>
      <c r="D59" s="44">
        <v>132</v>
      </c>
      <c r="E59" s="57">
        <f>D59/H59</f>
        <v>0.72131147540983609</v>
      </c>
      <c r="F59" s="44">
        <v>51</v>
      </c>
      <c r="G59" s="57">
        <f t="shared" si="5"/>
        <v>0.27868852459016391</v>
      </c>
      <c r="H59" s="44">
        <f t="shared" si="6"/>
        <v>183</v>
      </c>
    </row>
    <row r="60" spans="2:8" x14ac:dyDescent="0.2">
      <c r="B60" s="22" t="s">
        <v>97</v>
      </c>
      <c r="D60" s="44">
        <v>157</v>
      </c>
      <c r="E60" s="57">
        <f t="shared" ref="E60:E64" si="7">D60/H60</f>
        <v>0.75480769230769229</v>
      </c>
      <c r="F60" s="44">
        <v>51</v>
      </c>
      <c r="G60" s="57">
        <f t="shared" si="5"/>
        <v>0.24519230769230768</v>
      </c>
      <c r="H60" s="44">
        <f t="shared" si="6"/>
        <v>208</v>
      </c>
    </row>
    <row r="61" spans="2:8" x14ac:dyDescent="0.2">
      <c r="B61" s="22" t="s">
        <v>98</v>
      </c>
      <c r="D61" s="44">
        <v>180</v>
      </c>
      <c r="E61" s="57">
        <f t="shared" si="7"/>
        <v>0.78260869565217395</v>
      </c>
      <c r="F61" s="44">
        <v>50</v>
      </c>
      <c r="G61" s="57">
        <f t="shared" si="5"/>
        <v>0.21739130434782608</v>
      </c>
      <c r="H61" s="44">
        <f t="shared" si="6"/>
        <v>230</v>
      </c>
    </row>
    <row r="62" spans="2:8" x14ac:dyDescent="0.2">
      <c r="B62" s="22" t="s">
        <v>99</v>
      </c>
      <c r="D62" s="44">
        <v>194</v>
      </c>
      <c r="E62" s="57">
        <f t="shared" si="7"/>
        <v>0.79508196721311475</v>
      </c>
      <c r="F62" s="44">
        <v>50</v>
      </c>
      <c r="G62" s="57">
        <f t="shared" si="5"/>
        <v>0.20491803278688525</v>
      </c>
      <c r="H62" s="44">
        <f t="shared" si="6"/>
        <v>244</v>
      </c>
    </row>
    <row r="63" spans="2:8" x14ac:dyDescent="0.2">
      <c r="B63" s="22" t="s">
        <v>101</v>
      </c>
      <c r="D63" s="44">
        <v>198</v>
      </c>
      <c r="E63" s="57">
        <f t="shared" si="7"/>
        <v>0.77952755905511806</v>
      </c>
      <c r="F63" s="44">
        <v>56</v>
      </c>
      <c r="G63" s="57">
        <f t="shared" si="5"/>
        <v>0.22047244094488189</v>
      </c>
      <c r="H63" s="44">
        <f t="shared" si="6"/>
        <v>254</v>
      </c>
    </row>
    <row r="64" spans="2:8" x14ac:dyDescent="0.2">
      <c r="B64" s="22" t="s">
        <v>102</v>
      </c>
      <c r="D64" s="44">
        <v>193</v>
      </c>
      <c r="E64" s="57">
        <f t="shared" si="7"/>
        <v>0.81779661016949157</v>
      </c>
      <c r="F64" s="44">
        <v>43</v>
      </c>
      <c r="G64" s="57">
        <f t="shared" si="5"/>
        <v>0.18220338983050846</v>
      </c>
      <c r="H64" s="44">
        <f t="shared" si="6"/>
        <v>236</v>
      </c>
    </row>
    <row r="66" spans="1:9" ht="14.25" x14ac:dyDescent="0.2">
      <c r="B66" s="78" t="s">
        <v>59</v>
      </c>
      <c r="C66" s="78"/>
      <c r="D66" s="78"/>
      <c r="E66" s="78"/>
      <c r="F66" s="78"/>
      <c r="G66" s="78"/>
      <c r="H66" s="78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1</v>
      </c>
      <c r="C68" s="22">
        <v>0</v>
      </c>
      <c r="D68" s="22">
        <v>40</v>
      </c>
      <c r="E68" s="22">
        <v>23</v>
      </c>
      <c r="F68" s="22">
        <v>29</v>
      </c>
      <c r="G68" s="22">
        <v>13</v>
      </c>
      <c r="H68" s="22">
        <v>0</v>
      </c>
      <c r="I68" s="22">
        <f t="shared" ref="I68:I84" si="8">SUM(B68:H68)</f>
        <v>106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47</v>
      </c>
      <c r="E69" s="22">
        <v>29</v>
      </c>
      <c r="F69" s="22">
        <v>31</v>
      </c>
      <c r="G69" s="22">
        <v>9</v>
      </c>
      <c r="H69" s="22">
        <v>1</v>
      </c>
      <c r="I69" s="22">
        <f t="shared" si="8"/>
        <v>117</v>
      </c>
    </row>
    <row r="70" spans="1:9" hidden="1" x14ac:dyDescent="0.2">
      <c r="A70" s="22" t="s">
        <v>43</v>
      </c>
      <c r="B70" s="22">
        <v>1</v>
      </c>
      <c r="C70" s="22">
        <v>1</v>
      </c>
      <c r="D70" s="22">
        <v>61</v>
      </c>
      <c r="E70" s="22">
        <v>38</v>
      </c>
      <c r="F70" s="22">
        <v>25</v>
      </c>
      <c r="G70" s="22">
        <v>9</v>
      </c>
      <c r="H70" s="22">
        <v>1</v>
      </c>
      <c r="I70" s="22">
        <f t="shared" si="8"/>
        <v>136</v>
      </c>
    </row>
    <row r="71" spans="1:9" hidden="1" x14ac:dyDescent="0.2">
      <c r="A71" s="22" t="s">
        <v>44</v>
      </c>
      <c r="B71" s="22">
        <v>0</v>
      </c>
      <c r="C71" s="22">
        <v>2</v>
      </c>
      <c r="D71" s="22">
        <v>68</v>
      </c>
      <c r="E71" s="22">
        <v>42</v>
      </c>
      <c r="F71" s="22">
        <v>27</v>
      </c>
      <c r="G71" s="22">
        <v>11</v>
      </c>
      <c r="H71" s="22">
        <v>1</v>
      </c>
      <c r="I71" s="22">
        <f t="shared" si="8"/>
        <v>151</v>
      </c>
    </row>
    <row r="72" spans="1:9" hidden="1" x14ac:dyDescent="0.2">
      <c r="A72" s="22" t="s">
        <v>45</v>
      </c>
      <c r="B72" s="44">
        <v>0</v>
      </c>
      <c r="C72" s="44">
        <v>2</v>
      </c>
      <c r="D72" s="44">
        <v>65</v>
      </c>
      <c r="E72" s="44">
        <v>35</v>
      </c>
      <c r="F72" s="44">
        <v>19</v>
      </c>
      <c r="G72" s="44">
        <v>10</v>
      </c>
      <c r="H72" s="44">
        <v>1</v>
      </c>
      <c r="I72" s="44">
        <f t="shared" si="8"/>
        <v>132</v>
      </c>
    </row>
    <row r="73" spans="1:9" hidden="1" x14ac:dyDescent="0.2">
      <c r="A73" s="22" t="s">
        <v>46</v>
      </c>
      <c r="B73" s="44">
        <v>0</v>
      </c>
      <c r="C73" s="44">
        <v>0</v>
      </c>
      <c r="D73" s="44">
        <v>51</v>
      </c>
      <c r="E73" s="44">
        <v>30</v>
      </c>
      <c r="F73" s="44">
        <v>20</v>
      </c>
      <c r="G73" s="44">
        <v>9</v>
      </c>
      <c r="H73" s="44">
        <v>1</v>
      </c>
      <c r="I73" s="44">
        <f t="shared" si="8"/>
        <v>111</v>
      </c>
    </row>
    <row r="74" spans="1:9" hidden="1" x14ac:dyDescent="0.2">
      <c r="A74" s="22" t="s">
        <v>47</v>
      </c>
      <c r="B74" s="44">
        <v>0</v>
      </c>
      <c r="C74" s="44">
        <v>0</v>
      </c>
      <c r="D74" s="44">
        <v>53</v>
      </c>
      <c r="E74" s="44">
        <v>26</v>
      </c>
      <c r="F74" s="44">
        <v>18</v>
      </c>
      <c r="G74" s="44">
        <v>13</v>
      </c>
      <c r="H74" s="44">
        <v>0</v>
      </c>
      <c r="I74" s="44">
        <f t="shared" si="8"/>
        <v>110</v>
      </c>
    </row>
    <row r="75" spans="1:9" hidden="1" x14ac:dyDescent="0.2">
      <c r="A75" s="22" t="s">
        <v>48</v>
      </c>
      <c r="B75" s="44">
        <v>0</v>
      </c>
      <c r="C75" s="44">
        <v>1</v>
      </c>
      <c r="D75" s="44">
        <v>57</v>
      </c>
      <c r="E75" s="44">
        <v>22</v>
      </c>
      <c r="F75" s="44">
        <v>19</v>
      </c>
      <c r="G75" s="44">
        <v>9</v>
      </c>
      <c r="H75" s="44">
        <v>1</v>
      </c>
      <c r="I75" s="44">
        <f t="shared" si="8"/>
        <v>109</v>
      </c>
    </row>
    <row r="76" spans="1:9" x14ac:dyDescent="0.2">
      <c r="A76" s="22" t="s">
        <v>90</v>
      </c>
      <c r="B76" s="44">
        <v>0</v>
      </c>
      <c r="C76" s="44">
        <v>1</v>
      </c>
      <c r="D76" s="44">
        <v>73</v>
      </c>
      <c r="E76" s="44">
        <v>28</v>
      </c>
      <c r="F76" s="44">
        <v>10</v>
      </c>
      <c r="G76" s="44">
        <v>17</v>
      </c>
      <c r="H76" s="44">
        <v>1</v>
      </c>
      <c r="I76" s="44">
        <f t="shared" si="8"/>
        <v>130</v>
      </c>
    </row>
    <row r="77" spans="1:9" x14ac:dyDescent="0.2">
      <c r="A77" s="22" t="s">
        <v>92</v>
      </c>
      <c r="B77" s="44">
        <v>0</v>
      </c>
      <c r="C77" s="44">
        <v>0</v>
      </c>
      <c r="D77" s="44">
        <v>77</v>
      </c>
      <c r="E77" s="44">
        <v>37</v>
      </c>
      <c r="F77" s="44">
        <v>12</v>
      </c>
      <c r="G77" s="44">
        <v>14</v>
      </c>
      <c r="H77" s="44">
        <v>1</v>
      </c>
      <c r="I77" s="44">
        <f t="shared" si="8"/>
        <v>141</v>
      </c>
    </row>
    <row r="78" spans="1:9" x14ac:dyDescent="0.2">
      <c r="A78" s="22" t="s">
        <v>95</v>
      </c>
      <c r="B78" s="44">
        <v>0</v>
      </c>
      <c r="C78" s="44">
        <v>0</v>
      </c>
      <c r="D78" s="44">
        <v>81</v>
      </c>
      <c r="E78" s="44">
        <v>46</v>
      </c>
      <c r="F78" s="44">
        <v>22</v>
      </c>
      <c r="G78" s="44">
        <v>10</v>
      </c>
      <c r="H78" s="44">
        <v>1</v>
      </c>
      <c r="I78" s="44">
        <f t="shared" si="8"/>
        <v>160</v>
      </c>
    </row>
    <row r="79" spans="1:9" x14ac:dyDescent="0.2">
      <c r="A79" s="22" t="s">
        <v>96</v>
      </c>
      <c r="B79" s="44">
        <v>0</v>
      </c>
      <c r="C79" s="44">
        <v>0</v>
      </c>
      <c r="D79" s="44">
        <v>78</v>
      </c>
      <c r="E79" s="44">
        <v>59</v>
      </c>
      <c r="F79" s="44">
        <v>29</v>
      </c>
      <c r="G79" s="44">
        <v>16</v>
      </c>
      <c r="H79" s="44">
        <v>1</v>
      </c>
      <c r="I79" s="44">
        <f t="shared" si="8"/>
        <v>183</v>
      </c>
    </row>
    <row r="80" spans="1:9" x14ac:dyDescent="0.2">
      <c r="A80" s="22" t="s">
        <v>97</v>
      </c>
      <c r="B80" s="44">
        <v>0</v>
      </c>
      <c r="C80" s="44">
        <v>1</v>
      </c>
      <c r="D80" s="44">
        <v>95</v>
      </c>
      <c r="E80" s="44">
        <v>65</v>
      </c>
      <c r="F80" s="44">
        <v>30</v>
      </c>
      <c r="G80" s="44">
        <v>17</v>
      </c>
      <c r="H80" s="44">
        <v>0</v>
      </c>
      <c r="I80" s="44">
        <f t="shared" si="8"/>
        <v>208</v>
      </c>
    </row>
    <row r="81" spans="1:9" x14ac:dyDescent="0.2">
      <c r="A81" s="22" t="s">
        <v>98</v>
      </c>
      <c r="B81" s="44">
        <v>0</v>
      </c>
      <c r="C81" s="44">
        <v>0</v>
      </c>
      <c r="D81" s="44">
        <v>111</v>
      </c>
      <c r="E81" s="44">
        <v>74</v>
      </c>
      <c r="F81" s="44">
        <v>29</v>
      </c>
      <c r="G81" s="44">
        <v>16</v>
      </c>
      <c r="H81" s="44">
        <v>0</v>
      </c>
      <c r="I81" s="44">
        <f t="shared" si="8"/>
        <v>230</v>
      </c>
    </row>
    <row r="82" spans="1:9" x14ac:dyDescent="0.2">
      <c r="A82" s="22" t="s">
        <v>99</v>
      </c>
      <c r="B82" s="44">
        <v>0</v>
      </c>
      <c r="C82" s="44">
        <v>1</v>
      </c>
      <c r="D82" s="44">
        <v>109</v>
      </c>
      <c r="E82" s="44">
        <v>85</v>
      </c>
      <c r="F82" s="44">
        <v>35</v>
      </c>
      <c r="G82" s="44">
        <v>14</v>
      </c>
      <c r="H82" s="44">
        <v>0</v>
      </c>
      <c r="I82" s="44">
        <f t="shared" si="8"/>
        <v>244</v>
      </c>
    </row>
    <row r="83" spans="1:9" x14ac:dyDescent="0.2">
      <c r="A83" s="22" t="s">
        <v>101</v>
      </c>
      <c r="B83" s="44">
        <v>0</v>
      </c>
      <c r="C83" s="44">
        <v>0</v>
      </c>
      <c r="D83" s="44">
        <v>107</v>
      </c>
      <c r="E83" s="44">
        <v>86</v>
      </c>
      <c r="F83" s="44">
        <v>41</v>
      </c>
      <c r="G83" s="44">
        <v>20</v>
      </c>
      <c r="H83" s="44">
        <v>0</v>
      </c>
      <c r="I83" s="44">
        <f t="shared" si="8"/>
        <v>254</v>
      </c>
    </row>
    <row r="84" spans="1:9" x14ac:dyDescent="0.2">
      <c r="A84" s="22" t="s">
        <v>102</v>
      </c>
      <c r="B84" s="44">
        <v>0</v>
      </c>
      <c r="C84" s="44">
        <v>1</v>
      </c>
      <c r="D84" s="44">
        <v>100</v>
      </c>
      <c r="E84" s="44">
        <v>81</v>
      </c>
      <c r="F84" s="44">
        <v>42</v>
      </c>
      <c r="G84" s="44">
        <v>12</v>
      </c>
      <c r="H84" s="44">
        <v>0</v>
      </c>
      <c r="I84" s="44">
        <f t="shared" si="8"/>
        <v>236</v>
      </c>
    </row>
  </sheetData>
  <mergeCells count="11">
    <mergeCell ref="B1:H1"/>
    <mergeCell ref="B2:H2"/>
    <mergeCell ref="B3:H3"/>
    <mergeCell ref="B5:H5"/>
    <mergeCell ref="D47:E47"/>
    <mergeCell ref="F47:G47"/>
    <mergeCell ref="B66:H66"/>
    <mergeCell ref="D7:E7"/>
    <mergeCell ref="F7:G7"/>
    <mergeCell ref="B26:H26"/>
    <mergeCell ref="B46:H46"/>
  </mergeCells>
  <phoneticPr fontId="0" type="noConversion"/>
  <printOptions horizontalCentered="1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sqref="A1:Y1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8" ht="15.75" x14ac:dyDescent="0.25">
      <c r="B1" s="71" t="s">
        <v>36</v>
      </c>
      <c r="C1" s="71"/>
      <c r="D1" s="71"/>
      <c r="E1" s="71"/>
      <c r="F1" s="71"/>
      <c r="G1" s="71"/>
      <c r="H1" s="71"/>
    </row>
    <row r="2" spans="2:8" ht="15.75" x14ac:dyDescent="0.25">
      <c r="B2" s="71" t="s">
        <v>94</v>
      </c>
      <c r="C2" s="71"/>
      <c r="D2" s="71"/>
      <c r="E2" s="71"/>
      <c r="F2" s="71"/>
      <c r="G2" s="71"/>
      <c r="H2" s="71"/>
    </row>
    <row r="3" spans="2:8" ht="15.75" x14ac:dyDescent="0.25">
      <c r="B3" s="71" t="s">
        <v>93</v>
      </c>
      <c r="C3" s="71"/>
      <c r="D3" s="71"/>
      <c r="E3" s="71"/>
      <c r="F3" s="71"/>
      <c r="G3" s="71"/>
      <c r="H3" s="71"/>
    </row>
    <row r="5" spans="2:8" ht="14.25" x14ac:dyDescent="0.2">
      <c r="B5" s="78" t="s">
        <v>37</v>
      </c>
      <c r="C5" s="78"/>
      <c r="D5" s="78"/>
      <c r="E5" s="78"/>
      <c r="F5" s="78"/>
      <c r="G5" s="78"/>
      <c r="H5" s="78"/>
    </row>
    <row r="7" spans="2:8" x14ac:dyDescent="0.2">
      <c r="B7" s="21" t="s">
        <v>38</v>
      </c>
      <c r="C7" s="21"/>
      <c r="D7" s="79" t="s">
        <v>39</v>
      </c>
      <c r="E7" s="79"/>
      <c r="F7" s="79" t="s">
        <v>40</v>
      </c>
      <c r="G7" s="79"/>
      <c r="H7" s="21" t="s">
        <v>26</v>
      </c>
    </row>
    <row r="8" spans="2:8" hidden="1" x14ac:dyDescent="0.2">
      <c r="B8" s="22" t="s">
        <v>41</v>
      </c>
      <c r="D8" s="22">
        <v>49</v>
      </c>
      <c r="E8" s="24">
        <f>D8/H8</f>
        <v>0.59036144578313254</v>
      </c>
      <c r="F8" s="22">
        <v>34</v>
      </c>
      <c r="G8" s="24">
        <f>F8/H8</f>
        <v>0.40963855421686746</v>
      </c>
      <c r="H8" s="22">
        <f>D8+F8</f>
        <v>83</v>
      </c>
    </row>
    <row r="9" spans="2:8" hidden="1" x14ac:dyDescent="0.2">
      <c r="B9" s="22" t="s">
        <v>42</v>
      </c>
      <c r="D9" s="22">
        <v>45</v>
      </c>
      <c r="E9" s="24">
        <f t="shared" ref="E9:E24" si="0">D9/H9</f>
        <v>0.46391752577319589</v>
      </c>
      <c r="F9" s="22">
        <v>52</v>
      </c>
      <c r="G9" s="24">
        <f t="shared" ref="G9:G24" si="1">F9/H9</f>
        <v>0.53608247422680411</v>
      </c>
      <c r="H9" s="22">
        <f t="shared" ref="H9:H24" si="2">D9+F9</f>
        <v>97</v>
      </c>
    </row>
    <row r="10" spans="2:8" hidden="1" x14ac:dyDescent="0.2">
      <c r="B10" s="22" t="s">
        <v>43</v>
      </c>
      <c r="D10" s="22">
        <v>53</v>
      </c>
      <c r="E10" s="24">
        <f t="shared" si="0"/>
        <v>0.46086956521739131</v>
      </c>
      <c r="F10" s="22">
        <v>62</v>
      </c>
      <c r="G10" s="24">
        <f t="shared" si="1"/>
        <v>0.53913043478260869</v>
      </c>
      <c r="H10" s="22">
        <f t="shared" si="2"/>
        <v>115</v>
      </c>
    </row>
    <row r="11" spans="2:8" hidden="1" x14ac:dyDescent="0.2">
      <c r="B11" s="22" t="s">
        <v>44</v>
      </c>
      <c r="D11" s="22">
        <v>51</v>
      </c>
      <c r="E11" s="24">
        <f t="shared" si="0"/>
        <v>0.39534883720930231</v>
      </c>
      <c r="F11" s="22">
        <v>78</v>
      </c>
      <c r="G11" s="24">
        <f t="shared" si="1"/>
        <v>0.60465116279069764</v>
      </c>
      <c r="H11" s="22">
        <f t="shared" si="2"/>
        <v>129</v>
      </c>
    </row>
    <row r="12" spans="2:8" hidden="1" x14ac:dyDescent="0.2">
      <c r="B12" s="22" t="s">
        <v>45</v>
      </c>
      <c r="D12" s="44">
        <v>46</v>
      </c>
      <c r="E12" s="57">
        <f t="shared" si="0"/>
        <v>0.42201834862385323</v>
      </c>
      <c r="F12" s="44">
        <v>63</v>
      </c>
      <c r="G12" s="57">
        <f t="shared" si="1"/>
        <v>0.57798165137614677</v>
      </c>
      <c r="H12" s="44">
        <f t="shared" si="2"/>
        <v>109</v>
      </c>
    </row>
    <row r="13" spans="2:8" hidden="1" x14ac:dyDescent="0.2">
      <c r="B13" s="22" t="s">
        <v>46</v>
      </c>
      <c r="D13" s="44">
        <v>39</v>
      </c>
      <c r="E13" s="57">
        <f t="shared" si="0"/>
        <v>0.41935483870967744</v>
      </c>
      <c r="F13" s="44">
        <v>54</v>
      </c>
      <c r="G13" s="57">
        <f t="shared" si="1"/>
        <v>0.58064516129032262</v>
      </c>
      <c r="H13" s="44">
        <f t="shared" si="2"/>
        <v>93</v>
      </c>
    </row>
    <row r="14" spans="2:8" hidden="1" x14ac:dyDescent="0.2">
      <c r="B14" s="22" t="s">
        <v>47</v>
      </c>
      <c r="D14" s="44">
        <v>38</v>
      </c>
      <c r="E14" s="57">
        <f t="shared" si="0"/>
        <v>0.4</v>
      </c>
      <c r="F14" s="44">
        <v>57</v>
      </c>
      <c r="G14" s="57">
        <f t="shared" si="1"/>
        <v>0.6</v>
      </c>
      <c r="H14" s="44">
        <f t="shared" si="2"/>
        <v>95</v>
      </c>
    </row>
    <row r="15" spans="2:8" hidden="1" x14ac:dyDescent="0.2">
      <c r="B15" s="22" t="s">
        <v>48</v>
      </c>
      <c r="D15" s="44">
        <v>43</v>
      </c>
      <c r="E15" s="57">
        <f t="shared" si="0"/>
        <v>0.47252747252747251</v>
      </c>
      <c r="F15" s="44">
        <v>48</v>
      </c>
      <c r="G15" s="57">
        <f t="shared" si="1"/>
        <v>0.52747252747252749</v>
      </c>
      <c r="H15" s="44">
        <f t="shared" si="2"/>
        <v>91</v>
      </c>
    </row>
    <row r="16" spans="2:8" x14ac:dyDescent="0.2">
      <c r="B16" s="22" t="s">
        <v>90</v>
      </c>
      <c r="D16" s="44">
        <v>51</v>
      </c>
      <c r="E16" s="57">
        <f t="shared" si="0"/>
        <v>0.46363636363636362</v>
      </c>
      <c r="F16" s="44">
        <v>59</v>
      </c>
      <c r="G16" s="57">
        <f t="shared" si="1"/>
        <v>0.53636363636363638</v>
      </c>
      <c r="H16" s="44">
        <f t="shared" si="2"/>
        <v>110</v>
      </c>
    </row>
    <row r="17" spans="2:8" x14ac:dyDescent="0.2">
      <c r="B17" s="22" t="s">
        <v>92</v>
      </c>
      <c r="D17" s="44">
        <v>47</v>
      </c>
      <c r="E17" s="57">
        <f t="shared" si="0"/>
        <v>0.36153846153846153</v>
      </c>
      <c r="F17" s="44">
        <v>83</v>
      </c>
      <c r="G17" s="57">
        <f t="shared" si="1"/>
        <v>0.63846153846153841</v>
      </c>
      <c r="H17" s="44">
        <f t="shared" si="2"/>
        <v>130</v>
      </c>
    </row>
    <row r="18" spans="2:8" x14ac:dyDescent="0.2">
      <c r="B18" s="22" t="s">
        <v>95</v>
      </c>
      <c r="D18" s="44">
        <v>56</v>
      </c>
      <c r="E18" s="57">
        <f t="shared" si="0"/>
        <v>0.4</v>
      </c>
      <c r="F18" s="44">
        <v>84</v>
      </c>
      <c r="G18" s="57">
        <f t="shared" si="1"/>
        <v>0.6</v>
      </c>
      <c r="H18" s="44">
        <f t="shared" si="2"/>
        <v>140</v>
      </c>
    </row>
    <row r="19" spans="2:8" x14ac:dyDescent="0.2">
      <c r="B19" s="22" t="s">
        <v>96</v>
      </c>
      <c r="D19" s="44">
        <v>71</v>
      </c>
      <c r="E19" s="57">
        <f t="shared" si="0"/>
        <v>0.46710526315789475</v>
      </c>
      <c r="F19" s="44">
        <v>81</v>
      </c>
      <c r="G19" s="57">
        <f t="shared" si="1"/>
        <v>0.53289473684210531</v>
      </c>
      <c r="H19" s="44">
        <f t="shared" si="2"/>
        <v>152</v>
      </c>
    </row>
    <row r="20" spans="2:8" x14ac:dyDescent="0.2">
      <c r="B20" s="22" t="s">
        <v>97</v>
      </c>
      <c r="D20" s="44">
        <v>94</v>
      </c>
      <c r="E20" s="57">
        <f t="shared" si="0"/>
        <v>0.51086956521739135</v>
      </c>
      <c r="F20" s="44">
        <v>90</v>
      </c>
      <c r="G20" s="57">
        <f t="shared" si="1"/>
        <v>0.4891304347826087</v>
      </c>
      <c r="H20" s="44">
        <f t="shared" si="2"/>
        <v>184</v>
      </c>
    </row>
    <row r="21" spans="2:8" x14ac:dyDescent="0.2">
      <c r="B21" s="22" t="s">
        <v>98</v>
      </c>
      <c r="D21" s="44">
        <v>104</v>
      </c>
      <c r="E21" s="57">
        <f t="shared" si="0"/>
        <v>0.51231527093596063</v>
      </c>
      <c r="F21" s="44">
        <v>99</v>
      </c>
      <c r="G21" s="57">
        <f t="shared" si="1"/>
        <v>0.48768472906403942</v>
      </c>
      <c r="H21" s="44">
        <f t="shared" si="2"/>
        <v>203</v>
      </c>
    </row>
    <row r="22" spans="2:8" x14ac:dyDescent="0.2">
      <c r="B22" s="22" t="s">
        <v>99</v>
      </c>
      <c r="D22" s="44">
        <v>115</v>
      </c>
      <c r="E22" s="57">
        <f t="shared" si="0"/>
        <v>0.52036199095022628</v>
      </c>
      <c r="F22" s="44">
        <v>106</v>
      </c>
      <c r="G22" s="57">
        <f t="shared" si="1"/>
        <v>0.47963800904977377</v>
      </c>
      <c r="H22" s="44">
        <f t="shared" si="2"/>
        <v>221</v>
      </c>
    </row>
    <row r="23" spans="2:8" x14ac:dyDescent="0.2">
      <c r="B23" s="22" t="s">
        <v>101</v>
      </c>
      <c r="D23" s="44">
        <v>112</v>
      </c>
      <c r="E23" s="57">
        <f t="shared" si="0"/>
        <v>0.50678733031674206</v>
      </c>
      <c r="F23" s="44">
        <v>109</v>
      </c>
      <c r="G23" s="57">
        <f t="shared" si="1"/>
        <v>0.49321266968325794</v>
      </c>
      <c r="H23" s="44">
        <f t="shared" si="2"/>
        <v>221</v>
      </c>
    </row>
    <row r="24" spans="2:8" x14ac:dyDescent="0.2">
      <c r="B24" s="22" t="s">
        <v>102</v>
      </c>
      <c r="D24" s="44">
        <v>101</v>
      </c>
      <c r="E24" s="57">
        <f t="shared" si="0"/>
        <v>0.48557692307692307</v>
      </c>
      <c r="F24" s="44">
        <v>107</v>
      </c>
      <c r="G24" s="57">
        <f t="shared" si="1"/>
        <v>0.51442307692307687</v>
      </c>
      <c r="H24" s="44">
        <f t="shared" si="2"/>
        <v>208</v>
      </c>
    </row>
    <row r="26" spans="2:8" ht="14.25" x14ac:dyDescent="0.2">
      <c r="B26" s="78" t="s">
        <v>49</v>
      </c>
      <c r="C26" s="78"/>
      <c r="D26" s="78"/>
      <c r="E26" s="78"/>
      <c r="F26" s="78"/>
      <c r="G26" s="78"/>
      <c r="H26" s="78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1</v>
      </c>
      <c r="D28" s="22">
        <v>13</v>
      </c>
      <c r="E28" s="22">
        <v>0</v>
      </c>
      <c r="F28" s="22">
        <v>68</v>
      </c>
      <c r="G28" s="22">
        <v>1</v>
      </c>
      <c r="H28" s="22">
        <f>SUM(C28:G28)</f>
        <v>83</v>
      </c>
    </row>
    <row r="29" spans="2:8" hidden="1" x14ac:dyDescent="0.2">
      <c r="B29" s="22" t="s">
        <v>42</v>
      </c>
      <c r="C29" s="22">
        <v>2</v>
      </c>
      <c r="D29" s="22">
        <v>16</v>
      </c>
      <c r="E29" s="22">
        <v>0</v>
      </c>
      <c r="F29" s="22">
        <v>78</v>
      </c>
      <c r="G29" s="22">
        <v>1</v>
      </c>
      <c r="H29" s="22">
        <f t="shared" ref="H29:H44" si="3">SUM(C29:G29)</f>
        <v>97</v>
      </c>
    </row>
    <row r="30" spans="2:8" hidden="1" x14ac:dyDescent="0.2">
      <c r="B30" s="22" t="s">
        <v>43</v>
      </c>
      <c r="C30" s="22">
        <v>1</v>
      </c>
      <c r="D30" s="22">
        <v>24</v>
      </c>
      <c r="E30" s="22">
        <v>1</v>
      </c>
      <c r="F30" s="22">
        <v>82</v>
      </c>
      <c r="G30" s="22">
        <v>7</v>
      </c>
      <c r="H30" s="22">
        <f t="shared" si="3"/>
        <v>115</v>
      </c>
    </row>
    <row r="31" spans="2:8" hidden="1" x14ac:dyDescent="0.2">
      <c r="B31" s="22" t="s">
        <v>44</v>
      </c>
      <c r="C31" s="22">
        <v>2</v>
      </c>
      <c r="D31" s="22">
        <v>33</v>
      </c>
      <c r="E31" s="22">
        <v>1</v>
      </c>
      <c r="F31" s="22">
        <v>85</v>
      </c>
      <c r="G31" s="22">
        <v>8</v>
      </c>
      <c r="H31" s="22">
        <f t="shared" si="3"/>
        <v>129</v>
      </c>
    </row>
    <row r="32" spans="2:8" hidden="1" x14ac:dyDescent="0.2">
      <c r="B32" s="22" t="s">
        <v>45</v>
      </c>
      <c r="C32" s="44">
        <v>2</v>
      </c>
      <c r="D32" s="44">
        <v>25</v>
      </c>
      <c r="E32" s="44">
        <v>2</v>
      </c>
      <c r="F32" s="44">
        <v>77</v>
      </c>
      <c r="G32" s="44">
        <v>3</v>
      </c>
      <c r="H32" s="44">
        <f t="shared" si="3"/>
        <v>109</v>
      </c>
    </row>
    <row r="33" spans="2:8" hidden="1" x14ac:dyDescent="0.2">
      <c r="B33" s="22" t="s">
        <v>46</v>
      </c>
      <c r="C33" s="44">
        <v>0</v>
      </c>
      <c r="D33" s="44">
        <v>25</v>
      </c>
      <c r="E33" s="44">
        <v>2</v>
      </c>
      <c r="F33" s="44">
        <v>58</v>
      </c>
      <c r="G33" s="44">
        <v>8</v>
      </c>
      <c r="H33" s="44">
        <f t="shared" si="3"/>
        <v>93</v>
      </c>
    </row>
    <row r="34" spans="2:8" hidden="1" x14ac:dyDescent="0.2">
      <c r="B34" s="22" t="s">
        <v>47</v>
      </c>
      <c r="C34" s="44">
        <v>2</v>
      </c>
      <c r="D34" s="44">
        <v>17</v>
      </c>
      <c r="E34" s="44">
        <v>3</v>
      </c>
      <c r="F34" s="44">
        <v>62</v>
      </c>
      <c r="G34" s="44">
        <v>11</v>
      </c>
      <c r="H34" s="44">
        <f t="shared" si="3"/>
        <v>95</v>
      </c>
    </row>
    <row r="35" spans="2:8" hidden="1" x14ac:dyDescent="0.2">
      <c r="B35" s="22" t="s">
        <v>48</v>
      </c>
      <c r="C35" s="44">
        <v>4</v>
      </c>
      <c r="D35" s="44">
        <v>21</v>
      </c>
      <c r="E35" s="44">
        <v>1</v>
      </c>
      <c r="F35" s="44">
        <v>58</v>
      </c>
      <c r="G35" s="44">
        <v>7</v>
      </c>
      <c r="H35" s="44">
        <f t="shared" si="3"/>
        <v>91</v>
      </c>
    </row>
    <row r="36" spans="2:8" x14ac:dyDescent="0.2">
      <c r="B36" s="22" t="s">
        <v>90</v>
      </c>
      <c r="C36" s="44">
        <v>6</v>
      </c>
      <c r="D36" s="44">
        <v>19</v>
      </c>
      <c r="E36" s="44">
        <v>1</v>
      </c>
      <c r="F36" s="44">
        <v>78</v>
      </c>
      <c r="G36" s="44">
        <v>6</v>
      </c>
      <c r="H36" s="44">
        <f t="shared" si="3"/>
        <v>110</v>
      </c>
    </row>
    <row r="37" spans="2:8" x14ac:dyDescent="0.2">
      <c r="B37" s="22" t="s">
        <v>92</v>
      </c>
      <c r="C37" s="44">
        <v>3</v>
      </c>
      <c r="D37" s="44">
        <v>30</v>
      </c>
      <c r="E37" s="44">
        <v>3</v>
      </c>
      <c r="F37" s="44">
        <v>85</v>
      </c>
      <c r="G37" s="44">
        <v>9</v>
      </c>
      <c r="H37" s="44">
        <f t="shared" si="3"/>
        <v>130</v>
      </c>
    </row>
    <row r="38" spans="2:8" x14ac:dyDescent="0.2">
      <c r="B38" s="22" t="s">
        <v>95</v>
      </c>
      <c r="C38" s="44">
        <v>0</v>
      </c>
      <c r="D38" s="44">
        <v>25</v>
      </c>
      <c r="E38" s="44">
        <v>5</v>
      </c>
      <c r="F38" s="44">
        <v>103</v>
      </c>
      <c r="G38" s="44">
        <v>7</v>
      </c>
      <c r="H38" s="44">
        <f t="shared" si="3"/>
        <v>140</v>
      </c>
    </row>
    <row r="39" spans="2:8" x14ac:dyDescent="0.2">
      <c r="B39" s="22" t="s">
        <v>96</v>
      </c>
      <c r="C39" s="44">
        <v>3</v>
      </c>
      <c r="D39" s="44">
        <v>22</v>
      </c>
      <c r="E39" s="44">
        <v>8</v>
      </c>
      <c r="F39" s="44">
        <v>110</v>
      </c>
      <c r="G39" s="44">
        <v>9</v>
      </c>
      <c r="H39" s="44">
        <f t="shared" si="3"/>
        <v>152</v>
      </c>
    </row>
    <row r="40" spans="2:8" x14ac:dyDescent="0.2">
      <c r="B40" s="22" t="s">
        <v>97</v>
      </c>
      <c r="C40" s="44">
        <v>7</v>
      </c>
      <c r="D40" s="44">
        <v>28</v>
      </c>
      <c r="E40" s="44">
        <v>10</v>
      </c>
      <c r="F40" s="44">
        <v>130</v>
      </c>
      <c r="G40" s="44">
        <v>9</v>
      </c>
      <c r="H40" s="44">
        <f t="shared" si="3"/>
        <v>184</v>
      </c>
    </row>
    <row r="41" spans="2:8" x14ac:dyDescent="0.2">
      <c r="B41" s="22" t="s">
        <v>98</v>
      </c>
      <c r="C41" s="44">
        <v>10</v>
      </c>
      <c r="D41" s="44">
        <v>31</v>
      </c>
      <c r="E41" s="44">
        <v>10</v>
      </c>
      <c r="F41" s="44">
        <v>130</v>
      </c>
      <c r="G41" s="44">
        <v>22</v>
      </c>
      <c r="H41" s="44">
        <f t="shared" si="3"/>
        <v>203</v>
      </c>
    </row>
    <row r="42" spans="2:8" x14ac:dyDescent="0.2">
      <c r="B42" s="22" t="s">
        <v>99</v>
      </c>
      <c r="C42" s="44">
        <v>12</v>
      </c>
      <c r="D42" s="44">
        <v>36</v>
      </c>
      <c r="E42" s="44">
        <v>9</v>
      </c>
      <c r="F42" s="44">
        <v>147</v>
      </c>
      <c r="G42" s="44">
        <v>17</v>
      </c>
      <c r="H42" s="44">
        <f t="shared" si="3"/>
        <v>221</v>
      </c>
    </row>
    <row r="43" spans="2:8" x14ac:dyDescent="0.2">
      <c r="B43" s="22" t="s">
        <v>101</v>
      </c>
      <c r="C43" s="44">
        <v>14</v>
      </c>
      <c r="D43" s="44">
        <v>38</v>
      </c>
      <c r="E43" s="44">
        <v>6</v>
      </c>
      <c r="F43" s="44">
        <v>143</v>
      </c>
      <c r="G43" s="44">
        <v>20</v>
      </c>
      <c r="H43" s="44">
        <f t="shared" si="3"/>
        <v>221</v>
      </c>
    </row>
    <row r="44" spans="2:8" x14ac:dyDescent="0.2">
      <c r="B44" s="22" t="s">
        <v>102</v>
      </c>
      <c r="C44" s="44">
        <v>12</v>
      </c>
      <c r="D44" s="44">
        <v>35</v>
      </c>
      <c r="E44" s="44">
        <v>6</v>
      </c>
      <c r="F44" s="44">
        <v>137</v>
      </c>
      <c r="G44" s="44">
        <v>18</v>
      </c>
      <c r="H44" s="44">
        <f t="shared" si="3"/>
        <v>208</v>
      </c>
    </row>
    <row r="46" spans="2:8" ht="14.25" x14ac:dyDescent="0.2">
      <c r="B46" s="78" t="s">
        <v>56</v>
      </c>
      <c r="C46" s="78"/>
      <c r="D46" s="78"/>
      <c r="E46" s="78"/>
      <c r="F46" s="78"/>
      <c r="G46" s="78"/>
      <c r="H46" s="78"/>
    </row>
    <row r="47" spans="2:8" x14ac:dyDescent="0.2">
      <c r="B47" s="21" t="s">
        <v>38</v>
      </c>
      <c r="C47" s="21"/>
      <c r="D47" s="79" t="s">
        <v>57</v>
      </c>
      <c r="E47" s="79"/>
      <c r="F47" s="79" t="s">
        <v>58</v>
      </c>
      <c r="G47" s="79"/>
      <c r="H47" s="21" t="s">
        <v>26</v>
      </c>
    </row>
    <row r="48" spans="2:8" hidden="1" x14ac:dyDescent="0.2">
      <c r="B48" s="22" t="s">
        <v>41</v>
      </c>
      <c r="D48" s="22">
        <v>59</v>
      </c>
      <c r="E48" s="24">
        <f>D48/H48</f>
        <v>0.71084337349397586</v>
      </c>
      <c r="F48" s="22">
        <v>24</v>
      </c>
      <c r="G48" s="24">
        <f>F48/H48</f>
        <v>0.28915662650602408</v>
      </c>
      <c r="H48" s="22">
        <f>D48+F48</f>
        <v>83</v>
      </c>
    </row>
    <row r="49" spans="2:8" hidden="1" x14ac:dyDescent="0.2">
      <c r="B49" s="22" t="s">
        <v>42</v>
      </c>
      <c r="D49" s="22">
        <v>73</v>
      </c>
      <c r="E49" s="24">
        <f t="shared" ref="E49:E64" si="4">D49/H49</f>
        <v>0.75257731958762886</v>
      </c>
      <c r="F49" s="22">
        <v>24</v>
      </c>
      <c r="G49" s="24">
        <f t="shared" ref="G49:G64" si="5">F49/H49</f>
        <v>0.24742268041237114</v>
      </c>
      <c r="H49" s="22">
        <f t="shared" ref="H49:H64" si="6">D49+F49</f>
        <v>97</v>
      </c>
    </row>
    <row r="50" spans="2:8" hidden="1" x14ac:dyDescent="0.2">
      <c r="B50" s="22" t="s">
        <v>43</v>
      </c>
      <c r="D50" s="22">
        <v>73</v>
      </c>
      <c r="E50" s="24">
        <f t="shared" si="4"/>
        <v>0.63478260869565217</v>
      </c>
      <c r="F50" s="22">
        <v>42</v>
      </c>
      <c r="G50" s="24">
        <f t="shared" si="5"/>
        <v>0.36521739130434783</v>
      </c>
      <c r="H50" s="22">
        <f t="shared" si="6"/>
        <v>115</v>
      </c>
    </row>
    <row r="51" spans="2:8" hidden="1" x14ac:dyDescent="0.2">
      <c r="B51" s="22" t="s">
        <v>44</v>
      </c>
      <c r="D51" s="22">
        <v>89</v>
      </c>
      <c r="E51" s="24">
        <f t="shared" si="4"/>
        <v>0.68992248062015504</v>
      </c>
      <c r="F51" s="22">
        <v>40</v>
      </c>
      <c r="G51" s="24">
        <f t="shared" si="5"/>
        <v>0.31007751937984496</v>
      </c>
      <c r="H51" s="22">
        <f t="shared" si="6"/>
        <v>129</v>
      </c>
    </row>
    <row r="52" spans="2:8" hidden="1" x14ac:dyDescent="0.2">
      <c r="B52" s="22" t="s">
        <v>45</v>
      </c>
      <c r="D52" s="44">
        <v>68</v>
      </c>
      <c r="E52" s="57">
        <f t="shared" si="4"/>
        <v>0.62385321100917435</v>
      </c>
      <c r="F52" s="44">
        <v>41</v>
      </c>
      <c r="G52" s="57">
        <f t="shared" si="5"/>
        <v>0.37614678899082571</v>
      </c>
      <c r="H52" s="44">
        <f t="shared" si="6"/>
        <v>109</v>
      </c>
    </row>
    <row r="53" spans="2:8" hidden="1" x14ac:dyDescent="0.2">
      <c r="B53" s="22" t="s">
        <v>46</v>
      </c>
      <c r="D53" s="44">
        <v>56</v>
      </c>
      <c r="E53" s="57">
        <f t="shared" si="4"/>
        <v>0.60215053763440862</v>
      </c>
      <c r="F53" s="44">
        <v>37</v>
      </c>
      <c r="G53" s="57">
        <f t="shared" si="5"/>
        <v>0.39784946236559138</v>
      </c>
      <c r="H53" s="44">
        <f t="shared" si="6"/>
        <v>93</v>
      </c>
    </row>
    <row r="54" spans="2:8" hidden="1" x14ac:dyDescent="0.2">
      <c r="B54" s="22" t="s">
        <v>47</v>
      </c>
      <c r="D54" s="44">
        <v>62</v>
      </c>
      <c r="E54" s="57">
        <f t="shared" si="4"/>
        <v>0.65263157894736845</v>
      </c>
      <c r="F54" s="44">
        <v>33</v>
      </c>
      <c r="G54" s="57">
        <f t="shared" si="5"/>
        <v>0.3473684210526316</v>
      </c>
      <c r="H54" s="44">
        <f t="shared" si="6"/>
        <v>95</v>
      </c>
    </row>
    <row r="55" spans="2:8" hidden="1" x14ac:dyDescent="0.2">
      <c r="B55" s="22" t="s">
        <v>48</v>
      </c>
      <c r="D55" s="44">
        <v>47</v>
      </c>
      <c r="E55" s="57">
        <f t="shared" si="4"/>
        <v>0.51648351648351654</v>
      </c>
      <c r="F55" s="44">
        <v>44</v>
      </c>
      <c r="G55" s="57">
        <f t="shared" si="5"/>
        <v>0.48351648351648352</v>
      </c>
      <c r="H55" s="44">
        <f t="shared" si="6"/>
        <v>91</v>
      </c>
    </row>
    <row r="56" spans="2:8" x14ac:dyDescent="0.2">
      <c r="B56" s="22" t="s">
        <v>90</v>
      </c>
      <c r="D56" s="44">
        <v>65</v>
      </c>
      <c r="E56" s="57">
        <f t="shared" si="4"/>
        <v>0.59090909090909094</v>
      </c>
      <c r="F56" s="44">
        <v>45</v>
      </c>
      <c r="G56" s="57">
        <f t="shared" si="5"/>
        <v>0.40909090909090912</v>
      </c>
      <c r="H56" s="44">
        <f t="shared" si="6"/>
        <v>110</v>
      </c>
    </row>
    <row r="57" spans="2:8" x14ac:dyDescent="0.2">
      <c r="B57" s="22" t="s">
        <v>92</v>
      </c>
      <c r="D57" s="44">
        <v>74</v>
      </c>
      <c r="E57" s="57">
        <f t="shared" si="4"/>
        <v>0.56923076923076921</v>
      </c>
      <c r="F57" s="44">
        <v>56</v>
      </c>
      <c r="G57" s="57">
        <f t="shared" si="5"/>
        <v>0.43076923076923079</v>
      </c>
      <c r="H57" s="44">
        <f t="shared" si="6"/>
        <v>130</v>
      </c>
    </row>
    <row r="58" spans="2:8" x14ac:dyDescent="0.2">
      <c r="B58" s="22" t="s">
        <v>95</v>
      </c>
      <c r="D58" s="44">
        <v>90</v>
      </c>
      <c r="E58" s="57">
        <f t="shared" si="4"/>
        <v>0.6428571428571429</v>
      </c>
      <c r="F58" s="44">
        <v>50</v>
      </c>
      <c r="G58" s="57">
        <f t="shared" si="5"/>
        <v>0.35714285714285715</v>
      </c>
      <c r="H58" s="44">
        <f t="shared" si="6"/>
        <v>140</v>
      </c>
    </row>
    <row r="59" spans="2:8" x14ac:dyDescent="0.2">
      <c r="B59" s="22" t="s">
        <v>96</v>
      </c>
      <c r="D59" s="44">
        <v>104</v>
      </c>
      <c r="E59" s="57">
        <f t="shared" si="4"/>
        <v>0.68421052631578949</v>
      </c>
      <c r="F59" s="44">
        <v>48</v>
      </c>
      <c r="G59" s="57">
        <f t="shared" si="5"/>
        <v>0.31578947368421051</v>
      </c>
      <c r="H59" s="44">
        <f t="shared" si="6"/>
        <v>152</v>
      </c>
    </row>
    <row r="60" spans="2:8" x14ac:dyDescent="0.2">
      <c r="B60" s="22" t="s">
        <v>97</v>
      </c>
      <c r="D60" s="44">
        <v>134</v>
      </c>
      <c r="E60" s="57">
        <f t="shared" si="4"/>
        <v>0.72826086956521741</v>
      </c>
      <c r="F60" s="44">
        <v>50</v>
      </c>
      <c r="G60" s="57">
        <f t="shared" si="5"/>
        <v>0.27173913043478259</v>
      </c>
      <c r="H60" s="44">
        <f t="shared" si="6"/>
        <v>184</v>
      </c>
    </row>
    <row r="61" spans="2:8" x14ac:dyDescent="0.2">
      <c r="B61" s="22" t="s">
        <v>98</v>
      </c>
      <c r="D61" s="44">
        <v>155</v>
      </c>
      <c r="E61" s="57">
        <f t="shared" si="4"/>
        <v>0.76354679802955661</v>
      </c>
      <c r="F61" s="44">
        <v>48</v>
      </c>
      <c r="G61" s="57">
        <f t="shared" si="5"/>
        <v>0.23645320197044334</v>
      </c>
      <c r="H61" s="44">
        <f t="shared" si="6"/>
        <v>203</v>
      </c>
    </row>
    <row r="62" spans="2:8" x14ac:dyDescent="0.2">
      <c r="B62" s="22" t="s">
        <v>99</v>
      </c>
      <c r="D62" s="44">
        <v>171</v>
      </c>
      <c r="E62" s="57">
        <f t="shared" si="4"/>
        <v>0.77375565610859731</v>
      </c>
      <c r="F62" s="44">
        <v>50</v>
      </c>
      <c r="G62" s="57">
        <f t="shared" si="5"/>
        <v>0.22624434389140272</v>
      </c>
      <c r="H62" s="44">
        <f t="shared" si="6"/>
        <v>221</v>
      </c>
    </row>
    <row r="63" spans="2:8" x14ac:dyDescent="0.2">
      <c r="B63" s="22" t="s">
        <v>101</v>
      </c>
      <c r="D63" s="44">
        <v>167</v>
      </c>
      <c r="E63" s="57">
        <f t="shared" si="4"/>
        <v>0.75565610859728505</v>
      </c>
      <c r="F63" s="44">
        <v>54</v>
      </c>
      <c r="G63" s="57">
        <f t="shared" si="5"/>
        <v>0.24434389140271492</v>
      </c>
      <c r="H63" s="44">
        <f t="shared" si="6"/>
        <v>221</v>
      </c>
    </row>
    <row r="64" spans="2:8" x14ac:dyDescent="0.2">
      <c r="B64" s="22" t="s">
        <v>102</v>
      </c>
      <c r="D64" s="44">
        <v>166</v>
      </c>
      <c r="E64" s="57">
        <f t="shared" si="4"/>
        <v>0.79807692307692313</v>
      </c>
      <c r="F64" s="44">
        <v>42</v>
      </c>
      <c r="G64" s="57">
        <f t="shared" si="5"/>
        <v>0.20192307692307693</v>
      </c>
      <c r="H64" s="44">
        <f t="shared" si="6"/>
        <v>208</v>
      </c>
    </row>
    <row r="66" spans="1:9" ht="14.25" x14ac:dyDescent="0.2">
      <c r="B66" s="78" t="s">
        <v>59</v>
      </c>
      <c r="C66" s="78"/>
      <c r="D66" s="78"/>
      <c r="E66" s="78"/>
      <c r="F66" s="78"/>
      <c r="G66" s="78"/>
      <c r="H66" s="78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1</v>
      </c>
      <c r="C68" s="22">
        <v>0</v>
      </c>
      <c r="D68" s="22">
        <v>40</v>
      </c>
      <c r="E68" s="22">
        <v>20</v>
      </c>
      <c r="F68" s="22">
        <v>18</v>
      </c>
      <c r="G68" s="22">
        <v>4</v>
      </c>
      <c r="H68" s="22">
        <v>0</v>
      </c>
      <c r="I68" s="22">
        <f>SUM(B68:H68)</f>
        <v>83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47</v>
      </c>
      <c r="E69" s="22">
        <v>26</v>
      </c>
      <c r="F69" s="22">
        <v>22</v>
      </c>
      <c r="G69" s="22">
        <v>2</v>
      </c>
      <c r="H69" s="22">
        <v>0</v>
      </c>
      <c r="I69" s="22">
        <f t="shared" ref="I69:I84" si="7">SUM(B69:H69)</f>
        <v>97</v>
      </c>
    </row>
    <row r="70" spans="1:9" hidden="1" x14ac:dyDescent="0.2">
      <c r="A70" s="22" t="s">
        <v>43</v>
      </c>
      <c r="B70" s="22">
        <v>1</v>
      </c>
      <c r="C70" s="22">
        <v>1</v>
      </c>
      <c r="D70" s="22">
        <v>61</v>
      </c>
      <c r="E70" s="22">
        <v>33</v>
      </c>
      <c r="F70" s="22">
        <v>16</v>
      </c>
      <c r="G70" s="22">
        <v>3</v>
      </c>
      <c r="H70" s="22">
        <v>0</v>
      </c>
      <c r="I70" s="22">
        <f t="shared" si="7"/>
        <v>115</v>
      </c>
    </row>
    <row r="71" spans="1:9" hidden="1" x14ac:dyDescent="0.2">
      <c r="A71" s="22" t="s">
        <v>44</v>
      </c>
      <c r="B71" s="22">
        <v>0</v>
      </c>
      <c r="C71" s="22">
        <v>2</v>
      </c>
      <c r="D71" s="22">
        <v>66</v>
      </c>
      <c r="E71" s="22">
        <v>38</v>
      </c>
      <c r="F71" s="22">
        <v>18</v>
      </c>
      <c r="G71" s="22">
        <v>5</v>
      </c>
      <c r="H71" s="22">
        <v>0</v>
      </c>
      <c r="I71" s="22">
        <f t="shared" si="7"/>
        <v>129</v>
      </c>
    </row>
    <row r="72" spans="1:9" hidden="1" x14ac:dyDescent="0.2">
      <c r="A72" s="22" t="s">
        <v>45</v>
      </c>
      <c r="B72" s="44">
        <v>0</v>
      </c>
      <c r="C72" s="44">
        <v>2</v>
      </c>
      <c r="D72" s="44">
        <v>64</v>
      </c>
      <c r="E72" s="44">
        <v>30</v>
      </c>
      <c r="F72" s="44">
        <v>12</v>
      </c>
      <c r="G72" s="44">
        <v>1</v>
      </c>
      <c r="H72" s="44">
        <v>0</v>
      </c>
      <c r="I72" s="44">
        <f t="shared" si="7"/>
        <v>109</v>
      </c>
    </row>
    <row r="73" spans="1:9" hidden="1" x14ac:dyDescent="0.2">
      <c r="A73" s="22" t="s">
        <v>46</v>
      </c>
      <c r="B73" s="44">
        <v>0</v>
      </c>
      <c r="C73" s="44">
        <v>0</v>
      </c>
      <c r="D73" s="44">
        <v>50</v>
      </c>
      <c r="E73" s="44">
        <v>27</v>
      </c>
      <c r="F73" s="44">
        <v>13</v>
      </c>
      <c r="G73" s="44">
        <v>3</v>
      </c>
      <c r="H73" s="44">
        <v>0</v>
      </c>
      <c r="I73" s="44">
        <f>SUM(B73:H73)</f>
        <v>93</v>
      </c>
    </row>
    <row r="74" spans="1:9" hidden="1" x14ac:dyDescent="0.2">
      <c r="A74" s="22" t="s">
        <v>47</v>
      </c>
      <c r="B74" s="44">
        <v>0</v>
      </c>
      <c r="C74" s="44">
        <v>0</v>
      </c>
      <c r="D74" s="44">
        <v>52</v>
      </c>
      <c r="E74" s="44">
        <v>23</v>
      </c>
      <c r="F74" s="44">
        <v>15</v>
      </c>
      <c r="G74" s="44">
        <v>5</v>
      </c>
      <c r="H74" s="44">
        <v>0</v>
      </c>
      <c r="I74" s="44">
        <f t="shared" si="7"/>
        <v>95</v>
      </c>
    </row>
    <row r="75" spans="1:9" hidden="1" x14ac:dyDescent="0.2">
      <c r="A75" s="22" t="s">
        <v>48</v>
      </c>
      <c r="B75" s="44">
        <v>0</v>
      </c>
      <c r="C75" s="44">
        <v>1</v>
      </c>
      <c r="D75" s="44">
        <v>54</v>
      </c>
      <c r="E75" s="44">
        <v>18</v>
      </c>
      <c r="F75" s="44">
        <v>16</v>
      </c>
      <c r="G75" s="44">
        <v>2</v>
      </c>
      <c r="H75" s="44">
        <v>0</v>
      </c>
      <c r="I75" s="44">
        <f t="shared" si="7"/>
        <v>91</v>
      </c>
    </row>
    <row r="76" spans="1:9" x14ac:dyDescent="0.2">
      <c r="A76" s="22" t="s">
        <v>90</v>
      </c>
      <c r="B76" s="44">
        <v>0</v>
      </c>
      <c r="C76" s="44">
        <v>1</v>
      </c>
      <c r="D76" s="44">
        <v>72</v>
      </c>
      <c r="E76" s="44">
        <v>25</v>
      </c>
      <c r="F76" s="44">
        <v>7</v>
      </c>
      <c r="G76" s="44">
        <v>5</v>
      </c>
      <c r="H76" s="44">
        <v>0</v>
      </c>
      <c r="I76" s="44">
        <f t="shared" si="7"/>
        <v>110</v>
      </c>
    </row>
    <row r="77" spans="1:9" x14ac:dyDescent="0.2">
      <c r="A77" s="22" t="s">
        <v>92</v>
      </c>
      <c r="B77" s="44">
        <v>0</v>
      </c>
      <c r="C77" s="44">
        <v>0</v>
      </c>
      <c r="D77" s="44">
        <v>77</v>
      </c>
      <c r="E77" s="44">
        <v>35</v>
      </c>
      <c r="F77" s="44">
        <v>11</v>
      </c>
      <c r="G77" s="44">
        <v>7</v>
      </c>
      <c r="H77" s="44">
        <v>0</v>
      </c>
      <c r="I77" s="44">
        <f t="shared" si="7"/>
        <v>130</v>
      </c>
    </row>
    <row r="78" spans="1:9" x14ac:dyDescent="0.2">
      <c r="A78" s="22" t="s">
        <v>95</v>
      </c>
      <c r="B78" s="44">
        <v>0</v>
      </c>
      <c r="C78" s="44">
        <v>0</v>
      </c>
      <c r="D78" s="44">
        <v>80</v>
      </c>
      <c r="E78" s="44">
        <v>38</v>
      </c>
      <c r="F78" s="44">
        <v>17</v>
      </c>
      <c r="G78" s="44">
        <v>5</v>
      </c>
      <c r="H78" s="44">
        <v>0</v>
      </c>
      <c r="I78" s="44">
        <f t="shared" si="7"/>
        <v>140</v>
      </c>
    </row>
    <row r="79" spans="1:9" x14ac:dyDescent="0.2">
      <c r="A79" s="22" t="s">
        <v>96</v>
      </c>
      <c r="B79" s="44">
        <v>0</v>
      </c>
      <c r="C79" s="44">
        <v>0</v>
      </c>
      <c r="D79" s="44">
        <v>75</v>
      </c>
      <c r="E79" s="44">
        <v>48</v>
      </c>
      <c r="F79" s="44">
        <v>21</v>
      </c>
      <c r="G79" s="44">
        <v>8</v>
      </c>
      <c r="H79" s="44">
        <v>0</v>
      </c>
      <c r="I79" s="44">
        <f t="shared" si="7"/>
        <v>152</v>
      </c>
    </row>
    <row r="80" spans="1:9" x14ac:dyDescent="0.2">
      <c r="A80" s="22" t="s">
        <v>97</v>
      </c>
      <c r="B80" s="44">
        <v>0</v>
      </c>
      <c r="C80" s="44">
        <v>1</v>
      </c>
      <c r="D80" s="44">
        <v>92</v>
      </c>
      <c r="E80" s="44">
        <v>58</v>
      </c>
      <c r="F80" s="44">
        <v>22</v>
      </c>
      <c r="G80" s="44">
        <v>11</v>
      </c>
      <c r="H80" s="44">
        <v>0</v>
      </c>
      <c r="I80" s="44">
        <f t="shared" si="7"/>
        <v>184</v>
      </c>
    </row>
    <row r="81" spans="1:9" x14ac:dyDescent="0.2">
      <c r="A81" s="22" t="s">
        <v>98</v>
      </c>
      <c r="B81" s="44">
        <v>0</v>
      </c>
      <c r="C81" s="44">
        <v>0</v>
      </c>
      <c r="D81" s="44">
        <v>107</v>
      </c>
      <c r="E81" s="44">
        <v>64</v>
      </c>
      <c r="F81" s="44">
        <v>21</v>
      </c>
      <c r="G81" s="44">
        <v>11</v>
      </c>
      <c r="H81" s="44">
        <v>0</v>
      </c>
      <c r="I81" s="44">
        <f t="shared" si="7"/>
        <v>203</v>
      </c>
    </row>
    <row r="82" spans="1:9" x14ac:dyDescent="0.2">
      <c r="A82" s="22" t="s">
        <v>99</v>
      </c>
      <c r="B82" s="44">
        <v>0</v>
      </c>
      <c r="C82" s="44">
        <v>1</v>
      </c>
      <c r="D82" s="44">
        <v>107</v>
      </c>
      <c r="E82" s="44">
        <v>76</v>
      </c>
      <c r="F82" s="44">
        <v>25</v>
      </c>
      <c r="G82" s="44">
        <v>12</v>
      </c>
      <c r="H82" s="44">
        <v>0</v>
      </c>
      <c r="I82" s="44">
        <f t="shared" si="7"/>
        <v>221</v>
      </c>
    </row>
    <row r="83" spans="1:9" x14ac:dyDescent="0.2">
      <c r="A83" s="22" t="s">
        <v>101</v>
      </c>
      <c r="B83" s="44">
        <v>0</v>
      </c>
      <c r="C83" s="44">
        <v>0</v>
      </c>
      <c r="D83" s="44">
        <v>105</v>
      </c>
      <c r="E83" s="44">
        <v>73</v>
      </c>
      <c r="F83" s="44">
        <v>31</v>
      </c>
      <c r="G83" s="44">
        <v>12</v>
      </c>
      <c r="H83" s="44">
        <v>0</v>
      </c>
      <c r="I83" s="44">
        <f t="shared" si="7"/>
        <v>221</v>
      </c>
    </row>
    <row r="84" spans="1:9" x14ac:dyDescent="0.2">
      <c r="A84" s="22" t="s">
        <v>102</v>
      </c>
      <c r="B84" s="44">
        <v>0</v>
      </c>
      <c r="C84" s="44">
        <v>1</v>
      </c>
      <c r="D84" s="44">
        <v>98</v>
      </c>
      <c r="E84" s="44">
        <v>67</v>
      </c>
      <c r="F84" s="44">
        <v>34</v>
      </c>
      <c r="G84" s="44">
        <v>8</v>
      </c>
      <c r="H84" s="44">
        <v>0</v>
      </c>
      <c r="I84" s="44">
        <f t="shared" si="7"/>
        <v>208</v>
      </c>
    </row>
  </sheetData>
  <mergeCells count="11">
    <mergeCell ref="B66:H66"/>
    <mergeCell ref="D7:E7"/>
    <mergeCell ref="F7:G7"/>
    <mergeCell ref="B26:H26"/>
    <mergeCell ref="B46:H46"/>
    <mergeCell ref="B1:H1"/>
    <mergeCell ref="B2:H2"/>
    <mergeCell ref="B3:H3"/>
    <mergeCell ref="B5:H5"/>
    <mergeCell ref="D47:E47"/>
    <mergeCell ref="F47:G47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sqref="A1:Y1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8" ht="15.75" x14ac:dyDescent="0.25">
      <c r="B1" s="71" t="s">
        <v>36</v>
      </c>
      <c r="C1" s="71"/>
      <c r="D1" s="71"/>
      <c r="E1" s="71"/>
      <c r="F1" s="71"/>
      <c r="G1" s="71"/>
      <c r="H1" s="71"/>
    </row>
    <row r="2" spans="2:8" ht="15.75" x14ac:dyDescent="0.25">
      <c r="B2" s="71" t="s">
        <v>94</v>
      </c>
      <c r="C2" s="71"/>
      <c r="D2" s="71"/>
      <c r="E2" s="71"/>
      <c r="F2" s="71"/>
      <c r="G2" s="71"/>
      <c r="H2" s="71"/>
    </row>
    <row r="3" spans="2:8" ht="15.75" x14ac:dyDescent="0.25">
      <c r="B3" s="71" t="s">
        <v>91</v>
      </c>
      <c r="C3" s="71"/>
      <c r="D3" s="71"/>
      <c r="E3" s="71"/>
      <c r="F3" s="71"/>
      <c r="G3" s="71"/>
      <c r="H3" s="71"/>
    </row>
    <row r="5" spans="2:8" ht="14.25" x14ac:dyDescent="0.2">
      <c r="B5" s="78" t="s">
        <v>37</v>
      </c>
      <c r="C5" s="78"/>
      <c r="D5" s="78"/>
      <c r="E5" s="78"/>
      <c r="F5" s="78"/>
      <c r="G5" s="78"/>
      <c r="H5" s="78"/>
    </row>
    <row r="7" spans="2:8" x14ac:dyDescent="0.2">
      <c r="B7" s="21" t="s">
        <v>38</v>
      </c>
      <c r="C7" s="21"/>
      <c r="D7" s="79" t="s">
        <v>39</v>
      </c>
      <c r="E7" s="79"/>
      <c r="F7" s="79" t="s">
        <v>40</v>
      </c>
      <c r="G7" s="79"/>
      <c r="H7" s="21" t="s">
        <v>26</v>
      </c>
    </row>
    <row r="8" spans="2:8" hidden="1" x14ac:dyDescent="0.2">
      <c r="B8" s="22" t="s">
        <v>41</v>
      </c>
      <c r="D8" s="22">
        <v>14</v>
      </c>
      <c r="E8" s="24">
        <f t="shared" ref="E8:E24" si="0">D8/H8</f>
        <v>0.60869565217391308</v>
      </c>
      <c r="F8" s="22">
        <v>9</v>
      </c>
      <c r="G8" s="24">
        <f t="shared" ref="G8:G24" si="1">F8/H8</f>
        <v>0.39130434782608697</v>
      </c>
      <c r="H8" s="22">
        <f t="shared" ref="H8:H24" si="2">D8+F8</f>
        <v>23</v>
      </c>
    </row>
    <row r="9" spans="2:8" hidden="1" x14ac:dyDescent="0.2">
      <c r="B9" s="22" t="s">
        <v>42</v>
      </c>
      <c r="D9" s="22">
        <v>14</v>
      </c>
      <c r="E9" s="24">
        <f t="shared" si="0"/>
        <v>0.7</v>
      </c>
      <c r="F9" s="22">
        <v>6</v>
      </c>
      <c r="G9" s="24">
        <f t="shared" si="1"/>
        <v>0.3</v>
      </c>
      <c r="H9" s="22">
        <f t="shared" si="2"/>
        <v>20</v>
      </c>
    </row>
    <row r="10" spans="2:8" hidden="1" x14ac:dyDescent="0.2">
      <c r="B10" s="22" t="s">
        <v>43</v>
      </c>
      <c r="D10" s="22">
        <v>13</v>
      </c>
      <c r="E10" s="24">
        <f t="shared" si="0"/>
        <v>0.61904761904761907</v>
      </c>
      <c r="F10" s="22">
        <v>8</v>
      </c>
      <c r="G10" s="24">
        <f t="shared" si="1"/>
        <v>0.38095238095238093</v>
      </c>
      <c r="H10" s="22">
        <f t="shared" si="2"/>
        <v>21</v>
      </c>
    </row>
    <row r="11" spans="2:8" hidden="1" x14ac:dyDescent="0.2">
      <c r="B11" s="22" t="s">
        <v>44</v>
      </c>
      <c r="D11" s="22">
        <v>8</v>
      </c>
      <c r="E11" s="24">
        <f t="shared" si="0"/>
        <v>0.36363636363636365</v>
      </c>
      <c r="F11" s="22">
        <v>14</v>
      </c>
      <c r="G11" s="24">
        <f t="shared" si="1"/>
        <v>0.63636363636363635</v>
      </c>
      <c r="H11" s="22">
        <f t="shared" si="2"/>
        <v>22</v>
      </c>
    </row>
    <row r="12" spans="2:8" hidden="1" x14ac:dyDescent="0.2">
      <c r="B12" s="22" t="s">
        <v>45</v>
      </c>
      <c r="D12" s="44">
        <v>10</v>
      </c>
      <c r="E12" s="57">
        <f t="shared" si="0"/>
        <v>0.43478260869565216</v>
      </c>
      <c r="F12" s="44">
        <v>13</v>
      </c>
      <c r="G12" s="57">
        <f t="shared" si="1"/>
        <v>0.56521739130434778</v>
      </c>
      <c r="H12" s="44">
        <f t="shared" si="2"/>
        <v>23</v>
      </c>
    </row>
    <row r="13" spans="2:8" hidden="1" x14ac:dyDescent="0.2">
      <c r="B13" s="22" t="s">
        <v>46</v>
      </c>
      <c r="D13" s="44">
        <v>4</v>
      </c>
      <c r="E13" s="57">
        <f t="shared" si="0"/>
        <v>0.22222222222222221</v>
      </c>
      <c r="F13" s="44">
        <v>14</v>
      </c>
      <c r="G13" s="57">
        <f t="shared" si="1"/>
        <v>0.77777777777777779</v>
      </c>
      <c r="H13" s="44">
        <f t="shared" si="2"/>
        <v>18</v>
      </c>
    </row>
    <row r="14" spans="2:8" hidden="1" x14ac:dyDescent="0.2">
      <c r="B14" s="22" t="s">
        <v>47</v>
      </c>
      <c r="D14" s="44">
        <v>4</v>
      </c>
      <c r="E14" s="57">
        <f t="shared" si="0"/>
        <v>0.26666666666666666</v>
      </c>
      <c r="F14" s="44">
        <v>11</v>
      </c>
      <c r="G14" s="57">
        <f t="shared" si="1"/>
        <v>0.73333333333333328</v>
      </c>
      <c r="H14" s="44">
        <f t="shared" si="2"/>
        <v>15</v>
      </c>
    </row>
    <row r="15" spans="2:8" hidden="1" x14ac:dyDescent="0.2">
      <c r="B15" s="22" t="s">
        <v>48</v>
      </c>
      <c r="D15" s="44">
        <v>7</v>
      </c>
      <c r="E15" s="57">
        <f t="shared" si="0"/>
        <v>0.3888888888888889</v>
      </c>
      <c r="F15" s="44">
        <v>11</v>
      </c>
      <c r="G15" s="57">
        <f t="shared" si="1"/>
        <v>0.61111111111111116</v>
      </c>
      <c r="H15" s="44">
        <f t="shared" si="2"/>
        <v>18</v>
      </c>
    </row>
    <row r="16" spans="2:8" x14ac:dyDescent="0.2">
      <c r="B16" s="22" t="s">
        <v>90</v>
      </c>
      <c r="D16" s="44">
        <v>9</v>
      </c>
      <c r="E16" s="57">
        <f t="shared" si="0"/>
        <v>0.45</v>
      </c>
      <c r="F16" s="44">
        <v>11</v>
      </c>
      <c r="G16" s="57">
        <f t="shared" si="1"/>
        <v>0.55000000000000004</v>
      </c>
      <c r="H16" s="44">
        <f t="shared" si="2"/>
        <v>20</v>
      </c>
    </row>
    <row r="17" spans="2:8" x14ac:dyDescent="0.2">
      <c r="B17" s="22" t="s">
        <v>92</v>
      </c>
      <c r="D17" s="44">
        <v>5</v>
      </c>
      <c r="E17" s="57">
        <f t="shared" si="0"/>
        <v>0.45454545454545453</v>
      </c>
      <c r="F17" s="44">
        <v>6</v>
      </c>
      <c r="G17" s="57">
        <f t="shared" si="1"/>
        <v>0.54545454545454541</v>
      </c>
      <c r="H17" s="44">
        <f t="shared" si="2"/>
        <v>11</v>
      </c>
    </row>
    <row r="18" spans="2:8" x14ac:dyDescent="0.2">
      <c r="B18" s="22" t="s">
        <v>95</v>
      </c>
      <c r="D18" s="44">
        <v>9</v>
      </c>
      <c r="E18" s="57">
        <f t="shared" si="0"/>
        <v>0.45</v>
      </c>
      <c r="F18" s="44">
        <v>11</v>
      </c>
      <c r="G18" s="57">
        <f t="shared" si="1"/>
        <v>0.55000000000000004</v>
      </c>
      <c r="H18" s="44">
        <f t="shared" si="2"/>
        <v>20</v>
      </c>
    </row>
    <row r="19" spans="2:8" x14ac:dyDescent="0.2">
      <c r="B19" s="22" t="s">
        <v>96</v>
      </c>
      <c r="D19" s="44">
        <v>13</v>
      </c>
      <c r="E19" s="57">
        <f t="shared" si="0"/>
        <v>0.41935483870967744</v>
      </c>
      <c r="F19" s="44">
        <v>18</v>
      </c>
      <c r="G19" s="57">
        <f t="shared" si="1"/>
        <v>0.58064516129032262</v>
      </c>
      <c r="H19" s="44">
        <f t="shared" si="2"/>
        <v>31</v>
      </c>
    </row>
    <row r="20" spans="2:8" x14ac:dyDescent="0.2">
      <c r="B20" s="22" t="s">
        <v>97</v>
      </c>
      <c r="D20" s="44">
        <v>8</v>
      </c>
      <c r="E20" s="57">
        <f t="shared" si="0"/>
        <v>0.33333333333333331</v>
      </c>
      <c r="F20" s="44">
        <v>16</v>
      </c>
      <c r="G20" s="57">
        <f t="shared" si="1"/>
        <v>0.66666666666666663</v>
      </c>
      <c r="H20" s="44">
        <f t="shared" si="2"/>
        <v>24</v>
      </c>
    </row>
    <row r="21" spans="2:8" x14ac:dyDescent="0.2">
      <c r="B21" s="22" t="s">
        <v>98</v>
      </c>
      <c r="D21" s="44">
        <v>12</v>
      </c>
      <c r="E21" s="57">
        <f t="shared" si="0"/>
        <v>0.44444444444444442</v>
      </c>
      <c r="F21" s="44">
        <v>15</v>
      </c>
      <c r="G21" s="57">
        <f t="shared" si="1"/>
        <v>0.55555555555555558</v>
      </c>
      <c r="H21" s="44">
        <f t="shared" si="2"/>
        <v>27</v>
      </c>
    </row>
    <row r="22" spans="2:8" x14ac:dyDescent="0.2">
      <c r="B22" s="22" t="s">
        <v>99</v>
      </c>
      <c r="D22" s="44">
        <v>13</v>
      </c>
      <c r="E22" s="57">
        <f t="shared" si="0"/>
        <v>0.56521739130434778</v>
      </c>
      <c r="F22" s="44">
        <v>10</v>
      </c>
      <c r="G22" s="57">
        <f t="shared" si="1"/>
        <v>0.43478260869565216</v>
      </c>
      <c r="H22" s="44">
        <f t="shared" si="2"/>
        <v>23</v>
      </c>
    </row>
    <row r="23" spans="2:8" x14ac:dyDescent="0.2">
      <c r="B23" s="22" t="s">
        <v>101</v>
      </c>
      <c r="D23" s="44">
        <v>13</v>
      </c>
      <c r="E23" s="57">
        <f t="shared" si="0"/>
        <v>0.39393939393939392</v>
      </c>
      <c r="F23" s="44">
        <v>20</v>
      </c>
      <c r="G23" s="57">
        <f t="shared" si="1"/>
        <v>0.60606060606060608</v>
      </c>
      <c r="H23" s="44">
        <f t="shared" si="2"/>
        <v>33</v>
      </c>
    </row>
    <row r="24" spans="2:8" x14ac:dyDescent="0.2">
      <c r="B24" s="22" t="s">
        <v>102</v>
      </c>
      <c r="D24" s="44">
        <v>15</v>
      </c>
      <c r="E24" s="57">
        <f t="shared" si="0"/>
        <v>0.5357142857142857</v>
      </c>
      <c r="F24" s="44">
        <v>13</v>
      </c>
      <c r="G24" s="57">
        <f t="shared" si="1"/>
        <v>0.4642857142857143</v>
      </c>
      <c r="H24" s="44">
        <f t="shared" si="2"/>
        <v>28</v>
      </c>
    </row>
    <row r="26" spans="2:8" ht="14.25" x14ac:dyDescent="0.2">
      <c r="B26" s="78" t="s">
        <v>49</v>
      </c>
      <c r="C26" s="78"/>
      <c r="D26" s="78"/>
      <c r="E26" s="78"/>
      <c r="F26" s="78"/>
      <c r="G26" s="78"/>
      <c r="H26" s="78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0</v>
      </c>
      <c r="D28" s="22">
        <v>6</v>
      </c>
      <c r="E28" s="22">
        <v>0</v>
      </c>
      <c r="F28" s="22">
        <v>17</v>
      </c>
      <c r="G28" s="22">
        <v>0</v>
      </c>
      <c r="H28" s="22">
        <f t="shared" ref="H28:H44" si="3">SUM(C28:G28)</f>
        <v>23</v>
      </c>
    </row>
    <row r="29" spans="2:8" hidden="1" x14ac:dyDescent="0.2">
      <c r="B29" s="22" t="s">
        <v>42</v>
      </c>
      <c r="C29" s="22">
        <v>0</v>
      </c>
      <c r="D29" s="22">
        <v>6</v>
      </c>
      <c r="E29" s="22">
        <v>0</v>
      </c>
      <c r="F29" s="22">
        <v>13</v>
      </c>
      <c r="G29" s="22">
        <v>1</v>
      </c>
      <c r="H29" s="22">
        <f t="shared" si="3"/>
        <v>20</v>
      </c>
    </row>
    <row r="30" spans="2:8" hidden="1" x14ac:dyDescent="0.2">
      <c r="B30" s="22" t="s">
        <v>43</v>
      </c>
      <c r="C30" s="22">
        <v>0</v>
      </c>
      <c r="D30" s="22">
        <v>6</v>
      </c>
      <c r="E30" s="22">
        <v>0</v>
      </c>
      <c r="F30" s="22">
        <v>14</v>
      </c>
      <c r="G30" s="22">
        <v>1</v>
      </c>
      <c r="H30" s="22">
        <f t="shared" si="3"/>
        <v>21</v>
      </c>
    </row>
    <row r="31" spans="2:8" hidden="1" x14ac:dyDescent="0.2">
      <c r="B31" s="22" t="s">
        <v>44</v>
      </c>
      <c r="C31" s="22">
        <v>0</v>
      </c>
      <c r="D31" s="22">
        <v>6</v>
      </c>
      <c r="E31" s="22">
        <v>0</v>
      </c>
      <c r="F31" s="22">
        <v>14</v>
      </c>
      <c r="G31" s="22">
        <v>2</v>
      </c>
      <c r="H31" s="22">
        <f t="shared" si="3"/>
        <v>22</v>
      </c>
    </row>
    <row r="32" spans="2:8" hidden="1" x14ac:dyDescent="0.2">
      <c r="B32" s="22" t="s">
        <v>45</v>
      </c>
      <c r="C32" s="44">
        <v>0</v>
      </c>
      <c r="D32" s="44">
        <v>5</v>
      </c>
      <c r="E32" s="44">
        <v>0</v>
      </c>
      <c r="F32" s="44">
        <v>16</v>
      </c>
      <c r="G32" s="44">
        <v>2</v>
      </c>
      <c r="H32" s="44">
        <f t="shared" si="3"/>
        <v>23</v>
      </c>
    </row>
    <row r="33" spans="2:8" hidden="1" x14ac:dyDescent="0.2">
      <c r="B33" s="22" t="s">
        <v>46</v>
      </c>
      <c r="C33" s="44">
        <v>0</v>
      </c>
      <c r="D33" s="44">
        <v>3</v>
      </c>
      <c r="E33" s="44">
        <v>0</v>
      </c>
      <c r="F33" s="44">
        <v>13</v>
      </c>
      <c r="G33" s="44">
        <v>2</v>
      </c>
      <c r="H33" s="44">
        <f t="shared" si="3"/>
        <v>18</v>
      </c>
    </row>
    <row r="34" spans="2:8" hidden="1" x14ac:dyDescent="0.2">
      <c r="B34" s="22" t="s">
        <v>47</v>
      </c>
      <c r="C34" s="44">
        <v>0</v>
      </c>
      <c r="D34" s="44">
        <v>2</v>
      </c>
      <c r="E34" s="44">
        <v>0</v>
      </c>
      <c r="F34" s="44">
        <v>12</v>
      </c>
      <c r="G34" s="44">
        <v>1</v>
      </c>
      <c r="H34" s="44">
        <f t="shared" si="3"/>
        <v>15</v>
      </c>
    </row>
    <row r="35" spans="2:8" hidden="1" x14ac:dyDescent="0.2">
      <c r="B35" s="22" t="s">
        <v>48</v>
      </c>
      <c r="C35" s="44">
        <v>0</v>
      </c>
      <c r="D35" s="44">
        <v>2</v>
      </c>
      <c r="E35" s="44">
        <v>0</v>
      </c>
      <c r="F35" s="44">
        <v>14</v>
      </c>
      <c r="G35" s="44">
        <v>2</v>
      </c>
      <c r="H35" s="44">
        <f t="shared" si="3"/>
        <v>18</v>
      </c>
    </row>
    <row r="36" spans="2:8" x14ac:dyDescent="0.2">
      <c r="B36" s="22" t="s">
        <v>90</v>
      </c>
      <c r="C36" s="44">
        <v>0</v>
      </c>
      <c r="D36" s="44">
        <v>3</v>
      </c>
      <c r="E36" s="44">
        <v>0</v>
      </c>
      <c r="F36" s="44">
        <v>16</v>
      </c>
      <c r="G36" s="44">
        <v>1</v>
      </c>
      <c r="H36" s="44">
        <f t="shared" si="3"/>
        <v>20</v>
      </c>
    </row>
    <row r="37" spans="2:8" x14ac:dyDescent="0.2">
      <c r="B37" s="22" t="s">
        <v>92</v>
      </c>
      <c r="C37" s="44">
        <v>0</v>
      </c>
      <c r="D37" s="44">
        <v>2</v>
      </c>
      <c r="E37" s="44">
        <v>0</v>
      </c>
      <c r="F37" s="44">
        <v>8</v>
      </c>
      <c r="G37" s="44">
        <v>1</v>
      </c>
      <c r="H37" s="44">
        <f t="shared" si="3"/>
        <v>11</v>
      </c>
    </row>
    <row r="38" spans="2:8" x14ac:dyDescent="0.2">
      <c r="B38" s="22" t="s">
        <v>95</v>
      </c>
      <c r="C38" s="44">
        <v>0</v>
      </c>
      <c r="D38" s="44">
        <v>3</v>
      </c>
      <c r="E38" s="44">
        <v>0</v>
      </c>
      <c r="F38" s="44">
        <v>15</v>
      </c>
      <c r="G38" s="44">
        <v>2</v>
      </c>
      <c r="H38" s="44">
        <f t="shared" si="3"/>
        <v>20</v>
      </c>
    </row>
    <row r="39" spans="2:8" x14ac:dyDescent="0.2">
      <c r="B39" s="22" t="s">
        <v>96</v>
      </c>
      <c r="C39" s="44">
        <v>0</v>
      </c>
      <c r="D39" s="44">
        <v>7</v>
      </c>
      <c r="E39" s="44">
        <v>0</v>
      </c>
      <c r="F39" s="44">
        <v>22</v>
      </c>
      <c r="G39" s="44">
        <v>2</v>
      </c>
      <c r="H39" s="44">
        <f t="shared" si="3"/>
        <v>31</v>
      </c>
    </row>
    <row r="40" spans="2:8" x14ac:dyDescent="0.2">
      <c r="B40" s="22" t="s">
        <v>97</v>
      </c>
      <c r="C40" s="44">
        <v>0</v>
      </c>
      <c r="D40" s="44">
        <v>6</v>
      </c>
      <c r="E40" s="44">
        <v>0</v>
      </c>
      <c r="F40" s="44">
        <v>16</v>
      </c>
      <c r="G40" s="44">
        <v>2</v>
      </c>
      <c r="H40" s="44">
        <f t="shared" si="3"/>
        <v>24</v>
      </c>
    </row>
    <row r="41" spans="2:8" x14ac:dyDescent="0.2">
      <c r="B41" s="22" t="s">
        <v>98</v>
      </c>
      <c r="C41" s="44">
        <v>0</v>
      </c>
      <c r="D41" s="44">
        <v>4</v>
      </c>
      <c r="E41" s="44">
        <v>1</v>
      </c>
      <c r="F41" s="44">
        <v>20</v>
      </c>
      <c r="G41" s="44">
        <v>2</v>
      </c>
      <c r="H41" s="44">
        <f t="shared" si="3"/>
        <v>27</v>
      </c>
    </row>
    <row r="42" spans="2:8" x14ac:dyDescent="0.2">
      <c r="B42" s="22" t="s">
        <v>99</v>
      </c>
      <c r="C42" s="44">
        <v>0</v>
      </c>
      <c r="D42" s="44">
        <v>4</v>
      </c>
      <c r="E42" s="44">
        <v>0</v>
      </c>
      <c r="F42" s="44">
        <v>17</v>
      </c>
      <c r="G42" s="44">
        <v>2</v>
      </c>
      <c r="H42" s="44">
        <f t="shared" si="3"/>
        <v>23</v>
      </c>
    </row>
    <row r="43" spans="2:8" x14ac:dyDescent="0.2">
      <c r="B43" s="22" t="s">
        <v>101</v>
      </c>
      <c r="C43" s="44">
        <v>0</v>
      </c>
      <c r="D43" s="44">
        <v>9</v>
      </c>
      <c r="E43" s="44">
        <v>0</v>
      </c>
      <c r="F43" s="44">
        <v>20</v>
      </c>
      <c r="G43" s="44">
        <v>4</v>
      </c>
      <c r="H43" s="44">
        <f t="shared" si="3"/>
        <v>33</v>
      </c>
    </row>
    <row r="44" spans="2:8" x14ac:dyDescent="0.2">
      <c r="B44" s="22" t="s">
        <v>102</v>
      </c>
      <c r="C44" s="44">
        <v>0</v>
      </c>
      <c r="D44" s="44">
        <v>8</v>
      </c>
      <c r="E44" s="44">
        <v>0</v>
      </c>
      <c r="F44" s="44">
        <v>16</v>
      </c>
      <c r="G44" s="44">
        <v>4</v>
      </c>
      <c r="H44" s="44">
        <f t="shared" si="3"/>
        <v>28</v>
      </c>
    </row>
    <row r="46" spans="2:8" ht="14.25" x14ac:dyDescent="0.2">
      <c r="B46" s="78" t="s">
        <v>56</v>
      </c>
      <c r="C46" s="78"/>
      <c r="D46" s="78"/>
      <c r="E46" s="78"/>
      <c r="F46" s="78"/>
      <c r="G46" s="78"/>
      <c r="H46" s="78"/>
    </row>
    <row r="47" spans="2:8" x14ac:dyDescent="0.2">
      <c r="B47" s="21" t="s">
        <v>38</v>
      </c>
      <c r="C47" s="21"/>
      <c r="D47" s="79" t="s">
        <v>57</v>
      </c>
      <c r="E47" s="79"/>
      <c r="F47" s="79" t="s">
        <v>58</v>
      </c>
      <c r="G47" s="79"/>
      <c r="H47" s="21" t="s">
        <v>26</v>
      </c>
    </row>
    <row r="48" spans="2:8" hidden="1" x14ac:dyDescent="0.2">
      <c r="B48" s="22" t="s">
        <v>41</v>
      </c>
      <c r="D48" s="22">
        <v>23</v>
      </c>
      <c r="E48" s="24">
        <f t="shared" ref="E48:E64" si="4">D48/H48</f>
        <v>1</v>
      </c>
      <c r="F48" s="22">
        <v>0</v>
      </c>
      <c r="G48" s="24">
        <f t="shared" ref="G48:G64" si="5">F48/H48</f>
        <v>0</v>
      </c>
      <c r="H48" s="22">
        <f t="shared" ref="H48:H64" si="6">D48+F48</f>
        <v>23</v>
      </c>
    </row>
    <row r="49" spans="2:8" hidden="1" x14ac:dyDescent="0.2">
      <c r="B49" s="22" t="s">
        <v>42</v>
      </c>
      <c r="D49" s="22">
        <v>17</v>
      </c>
      <c r="E49" s="24">
        <f t="shared" si="4"/>
        <v>0.85</v>
      </c>
      <c r="F49" s="22">
        <v>3</v>
      </c>
      <c r="G49" s="24">
        <f t="shared" si="5"/>
        <v>0.15</v>
      </c>
      <c r="H49" s="22">
        <f t="shared" si="6"/>
        <v>20</v>
      </c>
    </row>
    <row r="50" spans="2:8" hidden="1" x14ac:dyDescent="0.2">
      <c r="B50" s="22" t="s">
        <v>43</v>
      </c>
      <c r="D50" s="22">
        <v>21</v>
      </c>
      <c r="E50" s="24">
        <f t="shared" si="4"/>
        <v>1</v>
      </c>
      <c r="F50" s="22">
        <v>0</v>
      </c>
      <c r="G50" s="24">
        <f t="shared" si="5"/>
        <v>0</v>
      </c>
      <c r="H50" s="22">
        <f t="shared" si="6"/>
        <v>21</v>
      </c>
    </row>
    <row r="51" spans="2:8" hidden="1" x14ac:dyDescent="0.2">
      <c r="B51" s="22" t="s">
        <v>44</v>
      </c>
      <c r="D51" s="22">
        <v>20</v>
      </c>
      <c r="E51" s="24">
        <f t="shared" si="4"/>
        <v>0.90909090909090906</v>
      </c>
      <c r="F51" s="22">
        <v>2</v>
      </c>
      <c r="G51" s="24">
        <f t="shared" si="5"/>
        <v>9.0909090909090912E-2</v>
      </c>
      <c r="H51" s="22">
        <f t="shared" si="6"/>
        <v>22</v>
      </c>
    </row>
    <row r="52" spans="2:8" hidden="1" x14ac:dyDescent="0.2">
      <c r="B52" s="22" t="s">
        <v>45</v>
      </c>
      <c r="D52" s="44">
        <v>15</v>
      </c>
      <c r="E52" s="57">
        <f t="shared" si="4"/>
        <v>0.65217391304347827</v>
      </c>
      <c r="F52" s="44">
        <v>8</v>
      </c>
      <c r="G52" s="57">
        <f t="shared" si="5"/>
        <v>0.34782608695652173</v>
      </c>
      <c r="H52" s="44">
        <f t="shared" si="6"/>
        <v>23</v>
      </c>
    </row>
    <row r="53" spans="2:8" hidden="1" x14ac:dyDescent="0.2">
      <c r="B53" s="22" t="s">
        <v>46</v>
      </c>
      <c r="D53" s="44">
        <v>17</v>
      </c>
      <c r="E53" s="57">
        <f t="shared" si="4"/>
        <v>0.94444444444444442</v>
      </c>
      <c r="F53" s="44">
        <v>1</v>
      </c>
      <c r="G53" s="57">
        <f t="shared" si="5"/>
        <v>5.5555555555555552E-2</v>
      </c>
      <c r="H53" s="44">
        <f t="shared" si="6"/>
        <v>18</v>
      </c>
    </row>
    <row r="54" spans="2:8" hidden="1" x14ac:dyDescent="0.2">
      <c r="B54" s="22" t="s">
        <v>47</v>
      </c>
      <c r="D54" s="44">
        <v>14</v>
      </c>
      <c r="E54" s="57">
        <f t="shared" si="4"/>
        <v>0.93333333333333335</v>
      </c>
      <c r="F54" s="44">
        <v>1</v>
      </c>
      <c r="G54" s="57">
        <f t="shared" si="5"/>
        <v>6.6666666666666666E-2</v>
      </c>
      <c r="H54" s="44">
        <f t="shared" si="6"/>
        <v>15</v>
      </c>
    </row>
    <row r="55" spans="2:8" hidden="1" x14ac:dyDescent="0.2">
      <c r="B55" s="22" t="s">
        <v>48</v>
      </c>
      <c r="D55" s="44">
        <v>17</v>
      </c>
      <c r="E55" s="57">
        <f t="shared" si="4"/>
        <v>0.94444444444444442</v>
      </c>
      <c r="F55" s="44">
        <v>1</v>
      </c>
      <c r="G55" s="57">
        <f t="shared" si="5"/>
        <v>5.5555555555555552E-2</v>
      </c>
      <c r="H55" s="44">
        <f t="shared" si="6"/>
        <v>18</v>
      </c>
    </row>
    <row r="56" spans="2:8" x14ac:dyDescent="0.2">
      <c r="B56" s="22" t="s">
        <v>90</v>
      </c>
      <c r="D56" s="44">
        <v>20</v>
      </c>
      <c r="E56" s="57">
        <f t="shared" si="4"/>
        <v>1</v>
      </c>
      <c r="F56" s="44">
        <v>0</v>
      </c>
      <c r="G56" s="57">
        <f t="shared" si="5"/>
        <v>0</v>
      </c>
      <c r="H56" s="44">
        <f t="shared" si="6"/>
        <v>20</v>
      </c>
    </row>
    <row r="57" spans="2:8" x14ac:dyDescent="0.2">
      <c r="B57" s="22" t="s">
        <v>92</v>
      </c>
      <c r="D57" s="44">
        <v>11</v>
      </c>
      <c r="E57" s="57">
        <f t="shared" si="4"/>
        <v>1</v>
      </c>
      <c r="F57" s="44">
        <v>0</v>
      </c>
      <c r="G57" s="57">
        <f t="shared" si="5"/>
        <v>0</v>
      </c>
      <c r="H57" s="44">
        <f t="shared" si="6"/>
        <v>11</v>
      </c>
    </row>
    <row r="58" spans="2:8" x14ac:dyDescent="0.2">
      <c r="B58" s="22" t="s">
        <v>95</v>
      </c>
      <c r="D58" s="44">
        <v>19</v>
      </c>
      <c r="E58" s="57">
        <f t="shared" si="4"/>
        <v>0.95</v>
      </c>
      <c r="F58" s="44">
        <v>1</v>
      </c>
      <c r="G58" s="57">
        <f t="shared" si="5"/>
        <v>0.05</v>
      </c>
      <c r="H58" s="44">
        <f t="shared" si="6"/>
        <v>20</v>
      </c>
    </row>
    <row r="59" spans="2:8" x14ac:dyDescent="0.2">
      <c r="B59" s="22" t="s">
        <v>96</v>
      </c>
      <c r="D59" s="44">
        <v>28</v>
      </c>
      <c r="E59" s="57">
        <f t="shared" si="4"/>
        <v>0.90322580645161288</v>
      </c>
      <c r="F59" s="44">
        <v>3</v>
      </c>
      <c r="G59" s="57">
        <f t="shared" si="5"/>
        <v>9.6774193548387094E-2</v>
      </c>
      <c r="H59" s="44">
        <f t="shared" si="6"/>
        <v>31</v>
      </c>
    </row>
    <row r="60" spans="2:8" x14ac:dyDescent="0.2">
      <c r="B60" s="22" t="s">
        <v>97</v>
      </c>
      <c r="D60" s="44">
        <v>23</v>
      </c>
      <c r="E60" s="57">
        <f t="shared" si="4"/>
        <v>0.95833333333333337</v>
      </c>
      <c r="F60" s="44">
        <v>1</v>
      </c>
      <c r="G60" s="57">
        <f t="shared" si="5"/>
        <v>4.1666666666666664E-2</v>
      </c>
      <c r="H60" s="44">
        <f t="shared" si="6"/>
        <v>24</v>
      </c>
    </row>
    <row r="61" spans="2:8" x14ac:dyDescent="0.2">
      <c r="B61" s="22" t="s">
        <v>98</v>
      </c>
      <c r="D61" s="44">
        <v>25</v>
      </c>
      <c r="E61" s="57">
        <f t="shared" si="4"/>
        <v>0.92592592592592593</v>
      </c>
      <c r="F61" s="44">
        <v>2</v>
      </c>
      <c r="G61" s="57">
        <f t="shared" si="5"/>
        <v>7.407407407407407E-2</v>
      </c>
      <c r="H61" s="44">
        <f t="shared" si="6"/>
        <v>27</v>
      </c>
    </row>
    <row r="62" spans="2:8" x14ac:dyDescent="0.2">
      <c r="B62" s="22" t="s">
        <v>99</v>
      </c>
      <c r="D62" s="44">
        <v>23</v>
      </c>
      <c r="E62" s="57">
        <f t="shared" si="4"/>
        <v>1</v>
      </c>
      <c r="F62" s="44">
        <v>0</v>
      </c>
      <c r="G62" s="57">
        <f t="shared" si="5"/>
        <v>0</v>
      </c>
      <c r="H62" s="44">
        <f t="shared" si="6"/>
        <v>23</v>
      </c>
    </row>
    <row r="63" spans="2:8" x14ac:dyDescent="0.2">
      <c r="B63" s="22" t="s">
        <v>101</v>
      </c>
      <c r="D63" s="44">
        <v>31</v>
      </c>
      <c r="E63" s="57">
        <f t="shared" si="4"/>
        <v>0.93939393939393945</v>
      </c>
      <c r="F63" s="44">
        <v>2</v>
      </c>
      <c r="G63" s="57">
        <f t="shared" si="5"/>
        <v>6.0606060606060608E-2</v>
      </c>
      <c r="H63" s="44">
        <f t="shared" si="6"/>
        <v>33</v>
      </c>
    </row>
    <row r="64" spans="2:8" x14ac:dyDescent="0.2">
      <c r="B64" s="22" t="s">
        <v>102</v>
      </c>
      <c r="D64" s="44">
        <v>27</v>
      </c>
      <c r="E64" s="57">
        <f t="shared" si="4"/>
        <v>0.9642857142857143</v>
      </c>
      <c r="F64" s="44">
        <v>1</v>
      </c>
      <c r="G64" s="57">
        <f t="shared" si="5"/>
        <v>3.5714285714285712E-2</v>
      </c>
      <c r="H64" s="44">
        <f t="shared" si="6"/>
        <v>28</v>
      </c>
    </row>
    <row r="66" spans="1:9" ht="14.25" x14ac:dyDescent="0.2">
      <c r="B66" s="78" t="s">
        <v>59</v>
      </c>
      <c r="C66" s="78"/>
      <c r="D66" s="78"/>
      <c r="E66" s="78"/>
      <c r="F66" s="78"/>
      <c r="G66" s="78"/>
      <c r="H66" s="78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0</v>
      </c>
      <c r="C68" s="22">
        <v>0</v>
      </c>
      <c r="D68" s="22">
        <v>0</v>
      </c>
      <c r="E68" s="22">
        <v>3</v>
      </c>
      <c r="F68" s="22">
        <v>11</v>
      </c>
      <c r="G68" s="22">
        <v>9</v>
      </c>
      <c r="H68" s="22">
        <v>0</v>
      </c>
      <c r="I68" s="22">
        <f t="shared" ref="I68:I84" si="7">SUM(B68:H68)</f>
        <v>23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0</v>
      </c>
      <c r="E69" s="22">
        <v>3</v>
      </c>
      <c r="F69" s="22">
        <v>9</v>
      </c>
      <c r="G69" s="22">
        <v>7</v>
      </c>
      <c r="H69" s="22">
        <v>1</v>
      </c>
      <c r="I69" s="22">
        <f t="shared" si="7"/>
        <v>20</v>
      </c>
    </row>
    <row r="70" spans="1:9" hidden="1" x14ac:dyDescent="0.2">
      <c r="A70" s="22" t="s">
        <v>43</v>
      </c>
      <c r="B70" s="22">
        <v>0</v>
      </c>
      <c r="C70" s="22">
        <v>0</v>
      </c>
      <c r="D70" s="22">
        <v>0</v>
      </c>
      <c r="E70" s="22">
        <v>5</v>
      </c>
      <c r="F70" s="22">
        <v>9</v>
      </c>
      <c r="G70" s="22">
        <v>6</v>
      </c>
      <c r="H70" s="22">
        <v>1</v>
      </c>
      <c r="I70" s="22">
        <f t="shared" si="7"/>
        <v>21</v>
      </c>
    </row>
    <row r="71" spans="1:9" hidden="1" x14ac:dyDescent="0.2">
      <c r="A71" s="22" t="s">
        <v>44</v>
      </c>
      <c r="B71" s="22">
        <v>0</v>
      </c>
      <c r="C71" s="22">
        <v>0</v>
      </c>
      <c r="D71" s="22">
        <v>2</v>
      </c>
      <c r="E71" s="22">
        <v>4</v>
      </c>
      <c r="F71" s="22">
        <v>9</v>
      </c>
      <c r="G71" s="22">
        <v>6</v>
      </c>
      <c r="H71" s="22">
        <v>1</v>
      </c>
      <c r="I71" s="22">
        <f t="shared" si="7"/>
        <v>22</v>
      </c>
    </row>
    <row r="72" spans="1:9" hidden="1" x14ac:dyDescent="0.2">
      <c r="A72" s="22" t="s">
        <v>45</v>
      </c>
      <c r="B72" s="44">
        <v>0</v>
      </c>
      <c r="C72" s="44">
        <v>0</v>
      </c>
      <c r="D72" s="44">
        <v>1</v>
      </c>
      <c r="E72" s="44">
        <v>5</v>
      </c>
      <c r="F72" s="44">
        <v>7</v>
      </c>
      <c r="G72" s="44">
        <v>9</v>
      </c>
      <c r="H72" s="44">
        <v>1</v>
      </c>
      <c r="I72" s="44">
        <f t="shared" si="7"/>
        <v>23</v>
      </c>
    </row>
    <row r="73" spans="1:9" hidden="1" x14ac:dyDescent="0.2">
      <c r="A73" s="22" t="s">
        <v>46</v>
      </c>
      <c r="B73" s="44">
        <v>0</v>
      </c>
      <c r="C73" s="44">
        <v>0</v>
      </c>
      <c r="D73" s="44">
        <v>1</v>
      </c>
      <c r="E73" s="44">
        <v>3</v>
      </c>
      <c r="F73" s="44">
        <v>7</v>
      </c>
      <c r="G73" s="44">
        <v>6</v>
      </c>
      <c r="H73" s="44">
        <v>1</v>
      </c>
      <c r="I73" s="44">
        <f t="shared" si="7"/>
        <v>18</v>
      </c>
    </row>
    <row r="74" spans="1:9" hidden="1" x14ac:dyDescent="0.2">
      <c r="A74" s="22" t="s">
        <v>47</v>
      </c>
      <c r="B74" s="44">
        <v>0</v>
      </c>
      <c r="C74" s="44">
        <v>0</v>
      </c>
      <c r="D74" s="44">
        <v>1</v>
      </c>
      <c r="E74" s="44">
        <v>3</v>
      </c>
      <c r="F74" s="44">
        <v>3</v>
      </c>
      <c r="G74" s="44">
        <v>8</v>
      </c>
      <c r="H74" s="44">
        <v>0</v>
      </c>
      <c r="I74" s="44">
        <f t="shared" si="7"/>
        <v>15</v>
      </c>
    </row>
    <row r="75" spans="1:9" hidden="1" x14ac:dyDescent="0.2">
      <c r="A75" s="22" t="s">
        <v>48</v>
      </c>
      <c r="B75" s="44">
        <v>0</v>
      </c>
      <c r="C75" s="44">
        <v>0</v>
      </c>
      <c r="D75" s="44">
        <v>3</v>
      </c>
      <c r="E75" s="44">
        <v>4</v>
      </c>
      <c r="F75" s="44">
        <v>3</v>
      </c>
      <c r="G75" s="44">
        <v>7</v>
      </c>
      <c r="H75" s="44">
        <v>1</v>
      </c>
      <c r="I75" s="44">
        <f t="shared" si="7"/>
        <v>18</v>
      </c>
    </row>
    <row r="76" spans="1:9" x14ac:dyDescent="0.2">
      <c r="A76" s="22" t="s">
        <v>90</v>
      </c>
      <c r="B76" s="44">
        <v>0</v>
      </c>
      <c r="C76" s="44">
        <v>0</v>
      </c>
      <c r="D76" s="44">
        <v>1</v>
      </c>
      <c r="E76" s="44">
        <v>3</v>
      </c>
      <c r="F76" s="44">
        <v>3</v>
      </c>
      <c r="G76" s="44">
        <v>12</v>
      </c>
      <c r="H76" s="44">
        <v>1</v>
      </c>
      <c r="I76" s="44">
        <f t="shared" si="7"/>
        <v>20</v>
      </c>
    </row>
    <row r="77" spans="1:9" x14ac:dyDescent="0.2">
      <c r="A77" s="22" t="s">
        <v>92</v>
      </c>
      <c r="B77" s="44">
        <v>0</v>
      </c>
      <c r="C77" s="44">
        <v>0</v>
      </c>
      <c r="D77" s="44">
        <v>0</v>
      </c>
      <c r="E77" s="44">
        <v>2</v>
      </c>
      <c r="F77" s="44">
        <v>1</v>
      </c>
      <c r="G77" s="44">
        <v>7</v>
      </c>
      <c r="H77" s="44">
        <v>1</v>
      </c>
      <c r="I77" s="44">
        <f t="shared" si="7"/>
        <v>11</v>
      </c>
    </row>
    <row r="78" spans="1:9" x14ac:dyDescent="0.2">
      <c r="A78" s="22" t="s">
        <v>95</v>
      </c>
      <c r="B78" s="44">
        <v>0</v>
      </c>
      <c r="C78" s="44">
        <v>0</v>
      </c>
      <c r="D78" s="44">
        <v>1</v>
      </c>
      <c r="E78" s="44">
        <v>8</v>
      </c>
      <c r="F78" s="44">
        <v>5</v>
      </c>
      <c r="G78" s="44">
        <v>5</v>
      </c>
      <c r="H78" s="44">
        <v>1</v>
      </c>
      <c r="I78" s="44">
        <f t="shared" si="7"/>
        <v>20</v>
      </c>
    </row>
    <row r="79" spans="1:9" x14ac:dyDescent="0.2">
      <c r="A79" s="22" t="s">
        <v>96</v>
      </c>
      <c r="B79" s="44">
        <v>0</v>
      </c>
      <c r="C79" s="44">
        <v>0</v>
      </c>
      <c r="D79" s="44">
        <v>3</v>
      </c>
      <c r="E79" s="44">
        <v>11</v>
      </c>
      <c r="F79" s="44">
        <v>8</v>
      </c>
      <c r="G79" s="44">
        <v>8</v>
      </c>
      <c r="H79" s="44">
        <v>1</v>
      </c>
      <c r="I79" s="44">
        <f t="shared" si="7"/>
        <v>31</v>
      </c>
    </row>
    <row r="80" spans="1:9" x14ac:dyDescent="0.2">
      <c r="A80" s="22" t="s">
        <v>97</v>
      </c>
      <c r="B80" s="44">
        <v>0</v>
      </c>
      <c r="C80" s="44">
        <v>0</v>
      </c>
      <c r="D80" s="44">
        <v>3</v>
      </c>
      <c r="E80" s="44">
        <v>7</v>
      </c>
      <c r="F80" s="44">
        <v>8</v>
      </c>
      <c r="G80" s="44">
        <v>6</v>
      </c>
      <c r="H80" s="44">
        <v>0</v>
      </c>
      <c r="I80" s="44">
        <f t="shared" si="7"/>
        <v>24</v>
      </c>
    </row>
    <row r="81" spans="1:9" x14ac:dyDescent="0.2">
      <c r="A81" s="22" t="s">
        <v>98</v>
      </c>
      <c r="B81" s="44">
        <v>0</v>
      </c>
      <c r="C81" s="44">
        <v>0</v>
      </c>
      <c r="D81" s="44">
        <v>4</v>
      </c>
      <c r="E81" s="44">
        <v>10</v>
      </c>
      <c r="F81" s="44">
        <v>8</v>
      </c>
      <c r="G81" s="44">
        <v>5</v>
      </c>
      <c r="H81" s="44">
        <v>0</v>
      </c>
      <c r="I81" s="44">
        <f t="shared" si="7"/>
        <v>27</v>
      </c>
    </row>
    <row r="82" spans="1:9" x14ac:dyDescent="0.2">
      <c r="A82" s="22" t="s">
        <v>99</v>
      </c>
      <c r="B82" s="44">
        <v>0</v>
      </c>
      <c r="C82" s="44">
        <v>0</v>
      </c>
      <c r="D82" s="44">
        <v>2</v>
      </c>
      <c r="E82" s="44">
        <v>9</v>
      </c>
      <c r="F82" s="44">
        <v>10</v>
      </c>
      <c r="G82" s="44">
        <v>2</v>
      </c>
      <c r="H82" s="44">
        <v>0</v>
      </c>
      <c r="I82" s="44">
        <f t="shared" si="7"/>
        <v>23</v>
      </c>
    </row>
    <row r="83" spans="1:9" x14ac:dyDescent="0.2">
      <c r="A83" s="22" t="s">
        <v>101</v>
      </c>
      <c r="B83" s="44">
        <v>0</v>
      </c>
      <c r="C83" s="44">
        <v>0</v>
      </c>
      <c r="D83" s="44">
        <v>2</v>
      </c>
      <c r="E83" s="44">
        <v>13</v>
      </c>
      <c r="F83" s="44">
        <v>10</v>
      </c>
      <c r="G83" s="44">
        <v>8</v>
      </c>
      <c r="H83" s="44">
        <v>0</v>
      </c>
      <c r="I83" s="44">
        <f t="shared" si="7"/>
        <v>33</v>
      </c>
    </row>
    <row r="84" spans="1:9" x14ac:dyDescent="0.2">
      <c r="A84" s="22" t="s">
        <v>102</v>
      </c>
      <c r="B84" s="44">
        <v>0</v>
      </c>
      <c r="C84" s="44">
        <v>0</v>
      </c>
      <c r="D84" s="44">
        <v>2</v>
      </c>
      <c r="E84" s="44">
        <v>14</v>
      </c>
      <c r="F84" s="44">
        <v>8</v>
      </c>
      <c r="G84" s="44">
        <v>4</v>
      </c>
      <c r="H84" s="44">
        <v>0</v>
      </c>
      <c r="I84" s="44">
        <f t="shared" si="7"/>
        <v>28</v>
      </c>
    </row>
  </sheetData>
  <mergeCells count="11">
    <mergeCell ref="B66:H66"/>
    <mergeCell ref="D7:E7"/>
    <mergeCell ref="F7:G7"/>
    <mergeCell ref="B26:H26"/>
    <mergeCell ref="B46:H46"/>
    <mergeCell ref="B1:H1"/>
    <mergeCell ref="B2:H2"/>
    <mergeCell ref="B3:H3"/>
    <mergeCell ref="B5:H5"/>
    <mergeCell ref="D47:E47"/>
    <mergeCell ref="F47:G47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 BA</vt:lpstr>
      <vt:lpstr>PeerCost &amp; CrHr PAD</vt:lpstr>
      <vt:lpstr>Table 1 PAD</vt:lpstr>
      <vt:lpstr>Table 1 MPA</vt:lpstr>
      <vt:lpstr>Table 1 DPA</vt:lpstr>
      <vt:lpstr>'Summary BA'!Print_Area</vt:lpstr>
      <vt:lpstr>'Table 1 PAD'!Print_Area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2022-11-17T17:18:39Z</cp:lastPrinted>
  <dcterms:created xsi:type="dcterms:W3CDTF">2006-04-25T16:30:11Z</dcterms:created>
  <dcterms:modified xsi:type="dcterms:W3CDTF">2022-11-18T14:43:03Z</dcterms:modified>
</cp:coreProperties>
</file>