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gram Review Documentation\Demographics by Major UG for Website 2022\"/>
    </mc:Choice>
  </mc:AlternateContent>
  <bookViews>
    <workbookView xWindow="-105" yWindow="-105" windowWidth="23250" windowHeight="12570" tabRatio="870" firstSheet="1" activeTab="1"/>
  </bookViews>
  <sheets>
    <sheet name="PeerCost&amp;CrHr MAT" sheetId="1" state="hidden" r:id="rId1"/>
    <sheet name="Summary MAT B.A" sheetId="7" r:id="rId2"/>
    <sheet name="CrHrs_MAT_Minors" sheetId="12" state="hidden" r:id="rId3"/>
  </sheets>
  <definedNames>
    <definedName name="_xlnm.Print_Area" localSheetId="2">CrHrs_MAT_Minors!$A$1:$B$23</definedName>
    <definedName name="_xlnm.Print_Area" localSheetId="0">'PeerCost&amp;CrHr MAT'!$A$1:$Y$115</definedName>
    <definedName name="_xlnm.Print_Area" localSheetId="1">'Summary MAT B.A'!$A$1:$Y$43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0" i="7" l="1"/>
  <c r="X33" i="7"/>
  <c r="X21" i="7"/>
  <c r="X11" i="7"/>
  <c r="W40" i="7" l="1"/>
  <c r="W33" i="7"/>
  <c r="W21" i="7"/>
  <c r="W11" i="7"/>
  <c r="V40" i="7" l="1"/>
  <c r="V33" i="7"/>
  <c r="V21" i="7"/>
  <c r="V11" i="7"/>
  <c r="U40" i="7" l="1"/>
  <c r="U33" i="7"/>
  <c r="U21" i="7"/>
  <c r="U11" i="7"/>
  <c r="T40" i="7" l="1"/>
  <c r="T33" i="7"/>
  <c r="T21" i="7"/>
  <c r="T11" i="7"/>
  <c r="S40" i="7" l="1"/>
  <c r="S33" i="7"/>
  <c r="S21" i="7"/>
  <c r="S11" i="7"/>
  <c r="R40" i="7" l="1"/>
  <c r="R33" i="7"/>
  <c r="R21" i="7"/>
  <c r="R11" i="7"/>
  <c r="Q40" i="7" l="1"/>
  <c r="Q33" i="7"/>
  <c r="Q21" i="7"/>
  <c r="Q11" i="7"/>
  <c r="P40" i="7" l="1"/>
  <c r="P33" i="7"/>
  <c r="P21" i="7"/>
  <c r="P11" i="7"/>
  <c r="O40" i="7" l="1"/>
  <c r="O33" i="7"/>
  <c r="O21" i="7"/>
  <c r="O11" i="7"/>
  <c r="N40" i="7" l="1"/>
  <c r="N33" i="7"/>
  <c r="N21" i="7"/>
  <c r="N11" i="7"/>
  <c r="M40" i="7"/>
  <c r="M33" i="7"/>
  <c r="M21" i="7"/>
  <c r="M11" i="7"/>
  <c r="L40" i="7"/>
  <c r="L33" i="7"/>
  <c r="L21" i="7"/>
  <c r="L11" i="7"/>
  <c r="Y40" i="7"/>
  <c r="Y33" i="7"/>
  <c r="Y21" i="7"/>
  <c r="Y11" i="7"/>
  <c r="B11" i="7"/>
  <c r="C11" i="7"/>
  <c r="D11" i="7"/>
  <c r="E11" i="7"/>
  <c r="F11" i="7"/>
  <c r="G11" i="7"/>
  <c r="H11" i="7"/>
  <c r="I11" i="7"/>
  <c r="J11" i="7"/>
  <c r="K11" i="7"/>
  <c r="B21" i="7"/>
  <c r="C21" i="7"/>
  <c r="D21" i="7"/>
  <c r="E21" i="7"/>
  <c r="F21" i="7"/>
  <c r="G21" i="7"/>
  <c r="H21" i="7"/>
  <c r="I21" i="7"/>
  <c r="J21" i="7"/>
  <c r="K21" i="7"/>
  <c r="B33" i="7"/>
  <c r="C33" i="7"/>
  <c r="D33" i="7"/>
  <c r="E33" i="7"/>
  <c r="F33" i="7"/>
  <c r="G33" i="7"/>
  <c r="H33" i="7"/>
  <c r="I33" i="7"/>
  <c r="J33" i="7"/>
  <c r="K33" i="7"/>
  <c r="B40" i="7"/>
  <c r="C40" i="7"/>
  <c r="D40" i="7"/>
  <c r="E40" i="7"/>
  <c r="F40" i="7"/>
  <c r="G40" i="7"/>
  <c r="H40" i="7"/>
  <c r="I40" i="7"/>
  <c r="J40" i="7"/>
  <c r="K40" i="7"/>
  <c r="X54" i="1"/>
  <c r="Y54" i="1" s="1"/>
  <c r="Y60" i="1" s="1"/>
  <c r="W54" i="1"/>
  <c r="W108" i="1" s="1"/>
  <c r="W114" i="1" s="1"/>
  <c r="U54" i="1"/>
  <c r="U108" i="1" s="1"/>
  <c r="T54" i="1"/>
  <c r="T60" i="1" s="1"/>
  <c r="R54" i="1"/>
  <c r="R108" i="1" s="1"/>
  <c r="R114" i="1" s="1"/>
  <c r="Q54" i="1"/>
  <c r="O54" i="1"/>
  <c r="O108" i="1" s="1"/>
  <c r="O114" i="1" s="1"/>
  <c r="N54" i="1"/>
  <c r="N108" i="1" s="1"/>
  <c r="N114" i="1" s="1"/>
  <c r="Y94" i="1"/>
  <c r="X94" i="1"/>
  <c r="W94" i="1"/>
  <c r="V94" i="1"/>
  <c r="U94" i="1"/>
  <c r="T94" i="1"/>
  <c r="S94" i="1"/>
  <c r="R94" i="1"/>
  <c r="Q94" i="1"/>
  <c r="O94" i="1"/>
  <c r="N94" i="1"/>
  <c r="X80" i="1"/>
  <c r="W80" i="1"/>
  <c r="U80" i="1"/>
  <c r="T80" i="1"/>
  <c r="R80" i="1"/>
  <c r="Q80" i="1"/>
  <c r="O80" i="1"/>
  <c r="N80" i="1"/>
  <c r="X60" i="1"/>
  <c r="W60" i="1"/>
  <c r="Q60" i="1"/>
  <c r="L54" i="1"/>
  <c r="K54" i="1"/>
  <c r="K108" i="1" s="1"/>
  <c r="K114" i="1" s="1"/>
  <c r="M94" i="1"/>
  <c r="L94" i="1"/>
  <c r="K94" i="1"/>
  <c r="L80" i="1"/>
  <c r="K80" i="1"/>
  <c r="M80" i="1" s="1"/>
  <c r="H80" i="1"/>
  <c r="I54" i="1"/>
  <c r="H54" i="1"/>
  <c r="H60" i="1" s="1"/>
  <c r="H108" i="1"/>
  <c r="H114" i="1" s="1"/>
  <c r="J94" i="1"/>
  <c r="I94" i="1"/>
  <c r="H94" i="1"/>
  <c r="I80" i="1"/>
  <c r="F54" i="1"/>
  <c r="F108" i="1" s="1"/>
  <c r="F114" i="1" s="1"/>
  <c r="F60" i="1"/>
  <c r="E54" i="1"/>
  <c r="E108" i="1" s="1"/>
  <c r="E114" i="1" s="1"/>
  <c r="G94" i="1"/>
  <c r="F94" i="1"/>
  <c r="E94" i="1"/>
  <c r="F80" i="1"/>
  <c r="E80" i="1"/>
  <c r="C54" i="1"/>
  <c r="B54" i="1"/>
  <c r="B60" i="1" s="1"/>
  <c r="B108" i="1"/>
  <c r="B114" i="1" s="1"/>
  <c r="D94" i="1"/>
  <c r="C94" i="1"/>
  <c r="B94" i="1"/>
  <c r="C80" i="1"/>
  <c r="D80" i="1" s="1"/>
  <c r="B80" i="1"/>
  <c r="X47" i="1"/>
  <c r="X101" i="1"/>
  <c r="X48" i="1"/>
  <c r="X102" i="1"/>
  <c r="X49" i="1"/>
  <c r="X103" i="1"/>
  <c r="X50" i="1"/>
  <c r="X104" i="1"/>
  <c r="Y104" i="1" s="1"/>
  <c r="X51" i="1"/>
  <c r="X105" i="1" s="1"/>
  <c r="X52" i="1"/>
  <c r="X106" i="1"/>
  <c r="X53" i="1"/>
  <c r="X55" i="1"/>
  <c r="X56" i="1"/>
  <c r="X110" i="1" s="1"/>
  <c r="X57" i="1"/>
  <c r="X111" i="1" s="1"/>
  <c r="X58" i="1"/>
  <c r="X112" i="1" s="1"/>
  <c r="W47" i="1"/>
  <c r="W101" i="1" s="1"/>
  <c r="W48" i="1"/>
  <c r="W102" i="1" s="1"/>
  <c r="W49" i="1"/>
  <c r="W103" i="1" s="1"/>
  <c r="W50" i="1"/>
  <c r="W104" i="1" s="1"/>
  <c r="W51" i="1"/>
  <c r="W105" i="1" s="1"/>
  <c r="W52" i="1"/>
  <c r="W106" i="1" s="1"/>
  <c r="W53" i="1"/>
  <c r="W107" i="1" s="1"/>
  <c r="W55" i="1"/>
  <c r="W109" i="1" s="1"/>
  <c r="W56" i="1"/>
  <c r="W110" i="1" s="1"/>
  <c r="W57" i="1"/>
  <c r="W111" i="1" s="1"/>
  <c r="W58" i="1"/>
  <c r="Y58" i="1" s="1"/>
  <c r="Y88" i="1"/>
  <c r="Y90" i="1"/>
  <c r="Y91" i="1"/>
  <c r="Y92" i="1"/>
  <c r="X93" i="1"/>
  <c r="W93" i="1"/>
  <c r="Y87" i="1"/>
  <c r="U47" i="1"/>
  <c r="U101" i="1"/>
  <c r="U48" i="1"/>
  <c r="U102" i="1" s="1"/>
  <c r="U49" i="1"/>
  <c r="U103" i="1" s="1"/>
  <c r="U50" i="1"/>
  <c r="U104" i="1"/>
  <c r="U51" i="1"/>
  <c r="U105" i="1" s="1"/>
  <c r="U52" i="1"/>
  <c r="U106" i="1" s="1"/>
  <c r="U53" i="1"/>
  <c r="U107" i="1" s="1"/>
  <c r="U55" i="1"/>
  <c r="U109" i="1" s="1"/>
  <c r="U56" i="1"/>
  <c r="U110" i="1" s="1"/>
  <c r="U57" i="1"/>
  <c r="U111" i="1" s="1"/>
  <c r="U58" i="1"/>
  <c r="U112" i="1" s="1"/>
  <c r="T47" i="1"/>
  <c r="T101" i="1" s="1"/>
  <c r="V101" i="1" s="1"/>
  <c r="T48" i="1"/>
  <c r="T102" i="1" s="1"/>
  <c r="T49" i="1"/>
  <c r="T103" i="1" s="1"/>
  <c r="T50" i="1"/>
  <c r="T104" i="1" s="1"/>
  <c r="T51" i="1"/>
  <c r="T105" i="1" s="1"/>
  <c r="T52" i="1"/>
  <c r="T106" i="1" s="1"/>
  <c r="T53" i="1"/>
  <c r="T107" i="1" s="1"/>
  <c r="T55" i="1"/>
  <c r="T109" i="1" s="1"/>
  <c r="T56" i="1"/>
  <c r="T110" i="1"/>
  <c r="T57" i="1"/>
  <c r="T111" i="1" s="1"/>
  <c r="T58" i="1"/>
  <c r="T112" i="1" s="1"/>
  <c r="V88" i="1"/>
  <c r="V90" i="1"/>
  <c r="V91" i="1"/>
  <c r="V92" i="1"/>
  <c r="U93" i="1"/>
  <c r="T93" i="1"/>
  <c r="V93" i="1" s="1"/>
  <c r="V87" i="1"/>
  <c r="R58" i="1"/>
  <c r="Q58" i="1"/>
  <c r="Q112" i="1" s="1"/>
  <c r="R57" i="1"/>
  <c r="R111" i="1"/>
  <c r="Q57" i="1"/>
  <c r="Q111" i="1" s="1"/>
  <c r="R56" i="1"/>
  <c r="Q56" i="1"/>
  <c r="Q110" i="1" s="1"/>
  <c r="R55" i="1"/>
  <c r="Q55" i="1"/>
  <c r="Q109" i="1" s="1"/>
  <c r="R53" i="1"/>
  <c r="R107" i="1"/>
  <c r="Q53" i="1"/>
  <c r="Q107" i="1" s="1"/>
  <c r="R52" i="1"/>
  <c r="Q52" i="1"/>
  <c r="Q106" i="1" s="1"/>
  <c r="R51" i="1"/>
  <c r="R105" i="1" s="1"/>
  <c r="Q51" i="1"/>
  <c r="Q105" i="1" s="1"/>
  <c r="R50" i="1"/>
  <c r="R104" i="1" s="1"/>
  <c r="Q50" i="1"/>
  <c r="Q104" i="1" s="1"/>
  <c r="R49" i="1"/>
  <c r="R103" i="1"/>
  <c r="Q49" i="1"/>
  <c r="Q103" i="1" s="1"/>
  <c r="S103" i="1" s="1"/>
  <c r="R48" i="1"/>
  <c r="Q48" i="1"/>
  <c r="Q102" i="1" s="1"/>
  <c r="R47" i="1"/>
  <c r="R101" i="1" s="1"/>
  <c r="Q47" i="1"/>
  <c r="S88" i="1"/>
  <c r="S90" i="1"/>
  <c r="S91" i="1"/>
  <c r="S92" i="1"/>
  <c r="R93" i="1"/>
  <c r="Q93" i="1"/>
  <c r="S93" i="1"/>
  <c r="S87" i="1"/>
  <c r="O47" i="1"/>
  <c r="O101" i="1" s="1"/>
  <c r="O48" i="1"/>
  <c r="O102" i="1" s="1"/>
  <c r="O49" i="1"/>
  <c r="O103" i="1" s="1"/>
  <c r="O50" i="1"/>
  <c r="O104" i="1" s="1"/>
  <c r="O51" i="1"/>
  <c r="O105" i="1" s="1"/>
  <c r="O52" i="1"/>
  <c r="O106" i="1" s="1"/>
  <c r="O53" i="1"/>
  <c r="O107" i="1" s="1"/>
  <c r="O55" i="1"/>
  <c r="O109" i="1" s="1"/>
  <c r="O56" i="1"/>
  <c r="O110" i="1" s="1"/>
  <c r="O57" i="1"/>
  <c r="O58" i="1"/>
  <c r="O112" i="1" s="1"/>
  <c r="N47" i="1"/>
  <c r="N101" i="1" s="1"/>
  <c r="N48" i="1"/>
  <c r="N102" i="1" s="1"/>
  <c r="N49" i="1"/>
  <c r="N50" i="1"/>
  <c r="N104" i="1" s="1"/>
  <c r="N51" i="1"/>
  <c r="N105" i="1" s="1"/>
  <c r="N52" i="1"/>
  <c r="N106" i="1" s="1"/>
  <c r="N53" i="1"/>
  <c r="N107" i="1" s="1"/>
  <c r="N55" i="1"/>
  <c r="N109" i="1" s="1"/>
  <c r="N56" i="1"/>
  <c r="N110" i="1" s="1"/>
  <c r="N57" i="1"/>
  <c r="N111" i="1" s="1"/>
  <c r="N58" i="1"/>
  <c r="N112" i="1" s="1"/>
  <c r="P88" i="1"/>
  <c r="P89" i="1"/>
  <c r="P90" i="1"/>
  <c r="P91" i="1"/>
  <c r="P92" i="1"/>
  <c r="O93" i="1"/>
  <c r="N93" i="1"/>
  <c r="P87" i="1"/>
  <c r="L47" i="1"/>
  <c r="L101" i="1" s="1"/>
  <c r="L48" i="1"/>
  <c r="L102" i="1" s="1"/>
  <c r="L49" i="1"/>
  <c r="L103" i="1" s="1"/>
  <c r="L50" i="1"/>
  <c r="L104" i="1" s="1"/>
  <c r="L51" i="1"/>
  <c r="L52" i="1"/>
  <c r="L106" i="1" s="1"/>
  <c r="L53" i="1"/>
  <c r="L107" i="1" s="1"/>
  <c r="L55" i="1"/>
  <c r="L109" i="1" s="1"/>
  <c r="L56" i="1"/>
  <c r="L57" i="1"/>
  <c r="L58" i="1"/>
  <c r="L112" i="1" s="1"/>
  <c r="K47" i="1"/>
  <c r="K101" i="1" s="1"/>
  <c r="K48" i="1"/>
  <c r="K102" i="1" s="1"/>
  <c r="K49" i="1"/>
  <c r="K103" i="1" s="1"/>
  <c r="K50" i="1"/>
  <c r="K104" i="1" s="1"/>
  <c r="K51" i="1"/>
  <c r="K105" i="1" s="1"/>
  <c r="K52" i="1"/>
  <c r="K106" i="1"/>
  <c r="K53" i="1"/>
  <c r="K107" i="1" s="1"/>
  <c r="K55" i="1"/>
  <c r="K109" i="1" s="1"/>
  <c r="M109" i="1" s="1"/>
  <c r="K56" i="1"/>
  <c r="K110" i="1" s="1"/>
  <c r="K57" i="1"/>
  <c r="K111" i="1" s="1"/>
  <c r="K58" i="1"/>
  <c r="K112" i="1" s="1"/>
  <c r="M88" i="1"/>
  <c r="M90" i="1"/>
  <c r="M91" i="1"/>
  <c r="M92" i="1"/>
  <c r="L93" i="1"/>
  <c r="M93" i="1" s="1"/>
  <c r="K93" i="1"/>
  <c r="M87" i="1"/>
  <c r="J88" i="1"/>
  <c r="J90" i="1"/>
  <c r="J91" i="1"/>
  <c r="J92" i="1"/>
  <c r="I93" i="1"/>
  <c r="J93" i="1" s="1"/>
  <c r="H93" i="1"/>
  <c r="J87" i="1"/>
  <c r="I47" i="1"/>
  <c r="I101" i="1" s="1"/>
  <c r="I48" i="1"/>
  <c r="I102" i="1" s="1"/>
  <c r="I49" i="1"/>
  <c r="I103" i="1"/>
  <c r="I50" i="1"/>
  <c r="I104" i="1" s="1"/>
  <c r="I51" i="1"/>
  <c r="I105" i="1" s="1"/>
  <c r="I52" i="1"/>
  <c r="I106" i="1" s="1"/>
  <c r="I53" i="1"/>
  <c r="I107" i="1" s="1"/>
  <c r="I55" i="1"/>
  <c r="I109" i="1" s="1"/>
  <c r="I56" i="1"/>
  <c r="I110" i="1" s="1"/>
  <c r="I57" i="1"/>
  <c r="I58" i="1"/>
  <c r="H47" i="1"/>
  <c r="H101" i="1" s="1"/>
  <c r="H48" i="1"/>
  <c r="H102" i="1" s="1"/>
  <c r="H49" i="1"/>
  <c r="H103" i="1" s="1"/>
  <c r="H50" i="1"/>
  <c r="H104" i="1" s="1"/>
  <c r="J104" i="1" s="1"/>
  <c r="H51" i="1"/>
  <c r="H105" i="1" s="1"/>
  <c r="H52" i="1"/>
  <c r="H106" i="1" s="1"/>
  <c r="J106" i="1" s="1"/>
  <c r="H53" i="1"/>
  <c r="H107" i="1"/>
  <c r="H55" i="1"/>
  <c r="H109" i="1" s="1"/>
  <c r="H56" i="1"/>
  <c r="J56" i="1" s="1"/>
  <c r="H57" i="1"/>
  <c r="H111" i="1" s="1"/>
  <c r="H58" i="1"/>
  <c r="H112" i="1" s="1"/>
  <c r="F47" i="1"/>
  <c r="F101" i="1" s="1"/>
  <c r="F48" i="1"/>
  <c r="F102" i="1" s="1"/>
  <c r="F49" i="1"/>
  <c r="F50" i="1"/>
  <c r="F51" i="1"/>
  <c r="F105" i="1" s="1"/>
  <c r="F52" i="1"/>
  <c r="F106" i="1" s="1"/>
  <c r="F53" i="1"/>
  <c r="F55" i="1"/>
  <c r="F109" i="1" s="1"/>
  <c r="F56" i="1"/>
  <c r="F110" i="1" s="1"/>
  <c r="F57" i="1"/>
  <c r="F58" i="1"/>
  <c r="F112" i="1" s="1"/>
  <c r="G112" i="1" s="1"/>
  <c r="E47" i="1"/>
  <c r="E101" i="1" s="1"/>
  <c r="E48" i="1"/>
  <c r="E102" i="1" s="1"/>
  <c r="E49" i="1"/>
  <c r="E103" i="1" s="1"/>
  <c r="E50" i="1"/>
  <c r="E104" i="1" s="1"/>
  <c r="E51" i="1"/>
  <c r="E105" i="1" s="1"/>
  <c r="E52" i="1"/>
  <c r="E106" i="1" s="1"/>
  <c r="G106" i="1" s="1"/>
  <c r="E53" i="1"/>
  <c r="E107" i="1" s="1"/>
  <c r="E55" i="1"/>
  <c r="E109" i="1" s="1"/>
  <c r="E56" i="1"/>
  <c r="E110" i="1" s="1"/>
  <c r="E57" i="1"/>
  <c r="E111" i="1" s="1"/>
  <c r="E58" i="1"/>
  <c r="E112" i="1" s="1"/>
  <c r="G88" i="1"/>
  <c r="G90" i="1"/>
  <c r="G91" i="1"/>
  <c r="G92" i="1"/>
  <c r="F93" i="1"/>
  <c r="E93" i="1"/>
  <c r="G87" i="1"/>
  <c r="B58" i="1"/>
  <c r="B112" i="1" s="1"/>
  <c r="C58" i="1"/>
  <c r="C112" i="1" s="1"/>
  <c r="C57" i="1"/>
  <c r="C111" i="1" s="1"/>
  <c r="B57" i="1"/>
  <c r="B111" i="1" s="1"/>
  <c r="C55" i="1"/>
  <c r="C109" i="1" s="1"/>
  <c r="B55" i="1"/>
  <c r="B109" i="1" s="1"/>
  <c r="B53" i="1"/>
  <c r="B107" i="1" s="1"/>
  <c r="C53" i="1"/>
  <c r="C107" i="1" s="1"/>
  <c r="C52" i="1"/>
  <c r="C106" i="1" s="1"/>
  <c r="B52" i="1"/>
  <c r="B106" i="1" s="1"/>
  <c r="B48" i="1"/>
  <c r="B102" i="1" s="1"/>
  <c r="C48" i="1"/>
  <c r="C102" i="1" s="1"/>
  <c r="B49" i="1"/>
  <c r="B103" i="1" s="1"/>
  <c r="C49" i="1"/>
  <c r="C103" i="1" s="1"/>
  <c r="D103" i="1" s="1"/>
  <c r="B50" i="1"/>
  <c r="B104" i="1" s="1"/>
  <c r="C50" i="1"/>
  <c r="D50" i="1" s="1"/>
  <c r="B51" i="1"/>
  <c r="B105" i="1" s="1"/>
  <c r="C51" i="1"/>
  <c r="C105" i="1"/>
  <c r="B56" i="1"/>
  <c r="B110" i="1" s="1"/>
  <c r="C56" i="1"/>
  <c r="C110" i="1" s="1"/>
  <c r="C47" i="1"/>
  <c r="B47" i="1"/>
  <c r="D47" i="1" s="1"/>
  <c r="D88" i="1"/>
  <c r="D90" i="1"/>
  <c r="D91" i="1"/>
  <c r="D92" i="1"/>
  <c r="C93" i="1"/>
  <c r="B93" i="1"/>
  <c r="D87" i="1"/>
  <c r="U21" i="1"/>
  <c r="T21" i="1"/>
  <c r="U40" i="1"/>
  <c r="T40" i="1"/>
  <c r="V50" i="1"/>
  <c r="V68" i="1"/>
  <c r="V69" i="1"/>
  <c r="V70" i="1"/>
  <c r="V71" i="1"/>
  <c r="V72" i="1"/>
  <c r="V73" i="1"/>
  <c r="V74" i="1"/>
  <c r="V75" i="1"/>
  <c r="V76" i="1"/>
  <c r="V77" i="1"/>
  <c r="V78" i="1"/>
  <c r="V67" i="1"/>
  <c r="V29" i="1"/>
  <c r="V30" i="1"/>
  <c r="V31" i="1"/>
  <c r="V32" i="1"/>
  <c r="V33" i="1"/>
  <c r="V34" i="1"/>
  <c r="V35" i="1"/>
  <c r="V36" i="1"/>
  <c r="V37" i="1"/>
  <c r="V38" i="1"/>
  <c r="V39" i="1"/>
  <c r="V28" i="1"/>
  <c r="V11" i="1"/>
  <c r="V12" i="1"/>
  <c r="V13" i="1"/>
  <c r="V14" i="1"/>
  <c r="V15" i="1"/>
  <c r="V16" i="1"/>
  <c r="V17" i="1"/>
  <c r="V18" i="1"/>
  <c r="V19" i="1"/>
  <c r="V20" i="1"/>
  <c r="V10" i="1"/>
  <c r="R21" i="1"/>
  <c r="Q21" i="1"/>
  <c r="R40" i="1"/>
  <c r="Q40" i="1"/>
  <c r="Q59" i="1" s="1"/>
  <c r="S68" i="1"/>
  <c r="S69" i="1"/>
  <c r="S70" i="1"/>
  <c r="S71" i="1"/>
  <c r="S72" i="1"/>
  <c r="S73" i="1"/>
  <c r="S74" i="1"/>
  <c r="S75" i="1"/>
  <c r="S76" i="1"/>
  <c r="S77" i="1"/>
  <c r="S78" i="1"/>
  <c r="S67" i="1"/>
  <c r="S29" i="1"/>
  <c r="S30" i="1"/>
  <c r="S31" i="1"/>
  <c r="S32" i="1"/>
  <c r="S33" i="1"/>
  <c r="S34" i="1"/>
  <c r="S35" i="1"/>
  <c r="S36" i="1"/>
  <c r="S37" i="1"/>
  <c r="S38" i="1"/>
  <c r="S39" i="1"/>
  <c r="S28" i="1"/>
  <c r="S11" i="1"/>
  <c r="S12" i="1"/>
  <c r="S13" i="1"/>
  <c r="S14" i="1"/>
  <c r="S15" i="1"/>
  <c r="S16" i="1"/>
  <c r="S17" i="1"/>
  <c r="S18" i="1"/>
  <c r="S19" i="1"/>
  <c r="S20" i="1"/>
  <c r="S10" i="1"/>
  <c r="O21" i="1"/>
  <c r="N21" i="1"/>
  <c r="N59" i="1" s="1"/>
  <c r="O40" i="1"/>
  <c r="N40" i="1"/>
  <c r="P68" i="1"/>
  <c r="P69" i="1"/>
  <c r="P70" i="1"/>
  <c r="P71" i="1"/>
  <c r="P72" i="1"/>
  <c r="P73" i="1"/>
  <c r="P74" i="1"/>
  <c r="P75" i="1"/>
  <c r="P76" i="1"/>
  <c r="P77" i="1"/>
  <c r="P78" i="1"/>
  <c r="P67" i="1"/>
  <c r="P29" i="1"/>
  <c r="P30" i="1"/>
  <c r="P31" i="1"/>
  <c r="P32" i="1"/>
  <c r="P33" i="1"/>
  <c r="P34" i="1"/>
  <c r="P35" i="1"/>
  <c r="P36" i="1"/>
  <c r="P37" i="1"/>
  <c r="P38" i="1"/>
  <c r="P39" i="1"/>
  <c r="P28" i="1"/>
  <c r="P11" i="1"/>
  <c r="P12" i="1"/>
  <c r="P13" i="1"/>
  <c r="P14" i="1"/>
  <c r="P15" i="1"/>
  <c r="P17" i="1"/>
  <c r="P18" i="1"/>
  <c r="P19" i="1"/>
  <c r="P20" i="1"/>
  <c r="P10" i="1"/>
  <c r="M29" i="1"/>
  <c r="M30" i="1"/>
  <c r="M31" i="1"/>
  <c r="M32" i="1"/>
  <c r="M33" i="1"/>
  <c r="M34" i="1"/>
  <c r="M35" i="1"/>
  <c r="M36" i="1"/>
  <c r="M37" i="1"/>
  <c r="M38" i="1"/>
  <c r="M39" i="1"/>
  <c r="M28" i="1"/>
  <c r="M58" i="1"/>
  <c r="M48" i="1"/>
  <c r="M68" i="1"/>
  <c r="M69" i="1"/>
  <c r="M70" i="1"/>
  <c r="M71" i="1"/>
  <c r="M72" i="1"/>
  <c r="M73" i="1"/>
  <c r="M74" i="1"/>
  <c r="M75" i="1"/>
  <c r="M76" i="1"/>
  <c r="M77" i="1"/>
  <c r="M78" i="1"/>
  <c r="M67" i="1"/>
  <c r="M11" i="1"/>
  <c r="M12" i="1"/>
  <c r="M13" i="1"/>
  <c r="M14" i="1"/>
  <c r="M15" i="1"/>
  <c r="M17" i="1"/>
  <c r="M18" i="1"/>
  <c r="M19" i="1"/>
  <c r="M20" i="1"/>
  <c r="M10" i="1"/>
  <c r="I21" i="1"/>
  <c r="J21" i="1" s="1"/>
  <c r="H21" i="1"/>
  <c r="I40" i="1"/>
  <c r="I59" i="1" s="1"/>
  <c r="H40" i="1"/>
  <c r="J51" i="1"/>
  <c r="J47" i="1"/>
  <c r="F21" i="1"/>
  <c r="F59" i="1" s="1"/>
  <c r="E21" i="1"/>
  <c r="F40" i="1"/>
  <c r="G40" i="1" s="1"/>
  <c r="E40" i="1"/>
  <c r="G56" i="1"/>
  <c r="G52" i="1"/>
  <c r="J68" i="1"/>
  <c r="J69" i="1"/>
  <c r="J70" i="1"/>
  <c r="J71" i="1"/>
  <c r="J72" i="1"/>
  <c r="J73" i="1"/>
  <c r="J74" i="1"/>
  <c r="J75" i="1"/>
  <c r="J76" i="1"/>
  <c r="J77" i="1"/>
  <c r="J78" i="1"/>
  <c r="J67" i="1"/>
  <c r="J29" i="1"/>
  <c r="J30" i="1"/>
  <c r="J31" i="1"/>
  <c r="J32" i="1"/>
  <c r="J33" i="1"/>
  <c r="J34" i="1"/>
  <c r="J35" i="1"/>
  <c r="J36" i="1"/>
  <c r="J37" i="1"/>
  <c r="J38" i="1"/>
  <c r="J39" i="1"/>
  <c r="J28" i="1"/>
  <c r="J11" i="1"/>
  <c r="J12" i="1"/>
  <c r="J13" i="1"/>
  <c r="J14" i="1"/>
  <c r="J15" i="1"/>
  <c r="J17" i="1"/>
  <c r="J18" i="1"/>
  <c r="J19" i="1"/>
  <c r="J20" i="1"/>
  <c r="J10" i="1"/>
  <c r="G68" i="1"/>
  <c r="G69" i="1"/>
  <c r="G70" i="1"/>
  <c r="G71" i="1"/>
  <c r="G72" i="1"/>
  <c r="G73" i="1"/>
  <c r="G74" i="1"/>
  <c r="G75" i="1"/>
  <c r="G76" i="1"/>
  <c r="G77" i="1"/>
  <c r="G78" i="1"/>
  <c r="G67" i="1"/>
  <c r="G29" i="1"/>
  <c r="G30" i="1"/>
  <c r="G31" i="1"/>
  <c r="G32" i="1"/>
  <c r="G33" i="1"/>
  <c r="G34" i="1"/>
  <c r="G35" i="1"/>
  <c r="G36" i="1"/>
  <c r="G37" i="1"/>
  <c r="G38" i="1"/>
  <c r="G39" i="1"/>
  <c r="G28" i="1"/>
  <c r="G11" i="1"/>
  <c r="G12" i="1"/>
  <c r="G13" i="1"/>
  <c r="G14" i="1"/>
  <c r="G15" i="1"/>
  <c r="G17" i="1"/>
  <c r="G18" i="1"/>
  <c r="G19" i="1"/>
  <c r="G20" i="1"/>
  <c r="G10" i="1"/>
  <c r="D49" i="1"/>
  <c r="D56" i="1"/>
  <c r="D68" i="1"/>
  <c r="D69" i="1"/>
  <c r="D70" i="1"/>
  <c r="D71" i="1"/>
  <c r="D72" i="1"/>
  <c r="D73" i="1"/>
  <c r="D74" i="1"/>
  <c r="D75" i="1"/>
  <c r="D76" i="1"/>
  <c r="D77" i="1"/>
  <c r="D78" i="1"/>
  <c r="D67" i="1"/>
  <c r="D29" i="1"/>
  <c r="D30" i="1"/>
  <c r="D31" i="1"/>
  <c r="D32" i="1"/>
  <c r="D33" i="1"/>
  <c r="D34" i="1"/>
  <c r="D35" i="1"/>
  <c r="D36" i="1"/>
  <c r="D37" i="1"/>
  <c r="D38" i="1"/>
  <c r="D39" i="1"/>
  <c r="D28" i="1"/>
  <c r="D11" i="1"/>
  <c r="D12" i="1"/>
  <c r="D13" i="1"/>
  <c r="D14" i="1"/>
  <c r="D15" i="1"/>
  <c r="D17" i="1"/>
  <c r="D18" i="1"/>
  <c r="D19" i="1"/>
  <c r="D20" i="1"/>
  <c r="D10" i="1"/>
  <c r="Y48" i="1"/>
  <c r="Y47" i="1"/>
  <c r="X79" i="1"/>
  <c r="W79" i="1"/>
  <c r="Y78" i="1"/>
  <c r="Y77" i="1"/>
  <c r="Y76" i="1"/>
  <c r="Y75" i="1"/>
  <c r="Y74" i="1"/>
  <c r="Y73" i="1"/>
  <c r="Y72" i="1"/>
  <c r="Y71" i="1"/>
  <c r="Y70" i="1"/>
  <c r="Y69" i="1"/>
  <c r="Y68" i="1"/>
  <c r="Y67" i="1"/>
  <c r="X40" i="1"/>
  <c r="W40" i="1"/>
  <c r="Y39" i="1"/>
  <c r="Y38" i="1"/>
  <c r="Y37" i="1"/>
  <c r="Y36" i="1"/>
  <c r="Y35" i="1"/>
  <c r="Y34" i="1"/>
  <c r="Y33" i="1"/>
  <c r="Y32" i="1"/>
  <c r="Y31" i="1"/>
  <c r="Y30" i="1"/>
  <c r="Y29" i="1"/>
  <c r="Y28" i="1"/>
  <c r="X21" i="1"/>
  <c r="W21" i="1"/>
  <c r="Y21" i="1" s="1"/>
  <c r="Y20" i="1"/>
  <c r="Y19" i="1"/>
  <c r="Y18" i="1"/>
  <c r="Y17" i="1"/>
  <c r="Y16" i="1"/>
  <c r="Y15" i="1"/>
  <c r="Y14" i="1"/>
  <c r="Y13" i="1"/>
  <c r="Y12" i="1"/>
  <c r="Y11" i="1"/>
  <c r="Y10" i="1"/>
  <c r="U79" i="1"/>
  <c r="V79" i="1" s="1"/>
  <c r="T79" i="1"/>
  <c r="R79" i="1"/>
  <c r="Q79" i="1"/>
  <c r="O79" i="1"/>
  <c r="N79" i="1"/>
  <c r="L79" i="1"/>
  <c r="K79" i="1"/>
  <c r="I79" i="1"/>
  <c r="J79" i="1" s="1"/>
  <c r="H79" i="1"/>
  <c r="F79" i="1"/>
  <c r="E79" i="1"/>
  <c r="C79" i="1"/>
  <c r="B79" i="1"/>
  <c r="L21" i="1"/>
  <c r="L59" i="1" s="1"/>
  <c r="K21" i="1"/>
  <c r="L40" i="1"/>
  <c r="K40" i="1"/>
  <c r="C21" i="1"/>
  <c r="B21" i="1"/>
  <c r="C40" i="1"/>
  <c r="B40" i="1"/>
  <c r="F107" i="1"/>
  <c r="L110" i="1"/>
  <c r="Y55" i="1"/>
  <c r="X109" i="1"/>
  <c r="O111" i="1"/>
  <c r="C108" i="1"/>
  <c r="C114" i="1" s="1"/>
  <c r="C101" i="1"/>
  <c r="Y50" i="1"/>
  <c r="N103" i="1"/>
  <c r="V103" i="1"/>
  <c r="M103" i="1" l="1"/>
  <c r="D54" i="1"/>
  <c r="D60" i="1" s="1"/>
  <c r="V21" i="1"/>
  <c r="D21" i="1"/>
  <c r="S56" i="1"/>
  <c r="P21" i="1"/>
  <c r="D105" i="1"/>
  <c r="X108" i="1"/>
  <c r="X114" i="1" s="1"/>
  <c r="S107" i="1"/>
  <c r="M112" i="1"/>
  <c r="C60" i="1"/>
  <c r="M57" i="1"/>
  <c r="Y111" i="1"/>
  <c r="J80" i="1"/>
  <c r="M56" i="1"/>
  <c r="M55" i="1"/>
  <c r="P55" i="1"/>
  <c r="V51" i="1"/>
  <c r="R110" i="1"/>
  <c r="T59" i="1"/>
  <c r="P80" i="1"/>
  <c r="O59" i="1"/>
  <c r="J103" i="1"/>
  <c r="V49" i="1"/>
  <c r="M110" i="1"/>
  <c r="D40" i="1"/>
  <c r="D59" i="1" s="1"/>
  <c r="M40" i="1"/>
  <c r="Y40" i="1"/>
  <c r="Y59" i="1" s="1"/>
  <c r="Y57" i="1"/>
  <c r="S40" i="1"/>
  <c r="C104" i="1"/>
  <c r="D104" i="1" s="1"/>
  <c r="G57" i="1"/>
  <c r="J49" i="1"/>
  <c r="S104" i="1"/>
  <c r="S55" i="1"/>
  <c r="E60" i="1"/>
  <c r="R60" i="1"/>
  <c r="J107" i="1"/>
  <c r="M106" i="1"/>
  <c r="G54" i="1"/>
  <c r="G60" i="1" s="1"/>
  <c r="C59" i="1"/>
  <c r="P58" i="1"/>
  <c r="Y52" i="1"/>
  <c r="G55" i="1"/>
  <c r="M52" i="1"/>
  <c r="D109" i="1"/>
  <c r="G110" i="1"/>
  <c r="J102" i="1"/>
  <c r="P110" i="1"/>
  <c r="S54" i="1"/>
  <c r="S60" i="1" s="1"/>
  <c r="V110" i="1"/>
  <c r="S49" i="1"/>
  <c r="P111" i="1"/>
  <c r="Y109" i="1"/>
  <c r="B59" i="1"/>
  <c r="G79" i="1"/>
  <c r="M79" i="1"/>
  <c r="S79" i="1"/>
  <c r="Y49" i="1"/>
  <c r="G21" i="1"/>
  <c r="G59" i="1" s="1"/>
  <c r="S21" i="1"/>
  <c r="D93" i="1"/>
  <c r="J109" i="1"/>
  <c r="M50" i="1"/>
  <c r="P109" i="1"/>
  <c r="S47" i="1"/>
  <c r="V111" i="1"/>
  <c r="Y53" i="1"/>
  <c r="V104" i="1"/>
  <c r="G109" i="1"/>
  <c r="P104" i="1"/>
  <c r="Y51" i="1"/>
  <c r="G51" i="1"/>
  <c r="J40" i="1"/>
  <c r="J59" i="1" s="1"/>
  <c r="S50" i="1"/>
  <c r="V55" i="1"/>
  <c r="U59" i="1"/>
  <c r="B101" i="1"/>
  <c r="D101" i="1" s="1"/>
  <c r="D112" i="1"/>
  <c r="G58" i="1"/>
  <c r="V107" i="1"/>
  <c r="Y106" i="1"/>
  <c r="S80" i="1"/>
  <c r="Y80" i="1"/>
  <c r="J58" i="1"/>
  <c r="J55" i="1"/>
  <c r="K59" i="1"/>
  <c r="P51" i="1"/>
  <c r="S53" i="1"/>
  <c r="V40" i="1"/>
  <c r="V59" i="1" s="1"/>
  <c r="D110" i="1"/>
  <c r="D51" i="1"/>
  <c r="D48" i="1"/>
  <c r="D107" i="1"/>
  <c r="F111" i="1"/>
  <c r="G111" i="1" s="1"/>
  <c r="G49" i="1"/>
  <c r="J105" i="1"/>
  <c r="J53" i="1"/>
  <c r="P107" i="1"/>
  <c r="P102" i="1"/>
  <c r="P52" i="1"/>
  <c r="P50" i="1"/>
  <c r="R109" i="1"/>
  <c r="S109" i="1" s="1"/>
  <c r="V56" i="1"/>
  <c r="U113" i="1"/>
  <c r="Y93" i="1"/>
  <c r="Y105" i="1"/>
  <c r="Y110" i="1"/>
  <c r="Y102" i="1"/>
  <c r="O60" i="1"/>
  <c r="U60" i="1"/>
  <c r="N60" i="1"/>
  <c r="Q108" i="1"/>
  <c r="G107" i="1"/>
  <c r="V48" i="1"/>
  <c r="Y101" i="1"/>
  <c r="D108" i="1"/>
  <c r="D114" i="1" s="1"/>
  <c r="M54" i="1"/>
  <c r="M60" i="1" s="1"/>
  <c r="D52" i="1"/>
  <c r="J48" i="1"/>
  <c r="G93" i="1"/>
  <c r="H110" i="1"/>
  <c r="H113" i="1" s="1"/>
  <c r="I112" i="1"/>
  <c r="J112" i="1" s="1"/>
  <c r="M51" i="1"/>
  <c r="P48" i="1"/>
  <c r="P103" i="1"/>
  <c r="Q101" i="1"/>
  <c r="V112" i="1"/>
  <c r="V105" i="1"/>
  <c r="V47" i="1"/>
  <c r="W112" i="1"/>
  <c r="W113" i="1" s="1"/>
  <c r="P54" i="1"/>
  <c r="P60" i="1" s="1"/>
  <c r="V54" i="1"/>
  <c r="V60" i="1" s="1"/>
  <c r="K113" i="1"/>
  <c r="M101" i="1"/>
  <c r="F104" i="1"/>
  <c r="G104" i="1" s="1"/>
  <c r="G50" i="1"/>
  <c r="S58" i="1"/>
  <c r="R112" i="1"/>
  <c r="S112" i="1" s="1"/>
  <c r="Y103" i="1"/>
  <c r="G108" i="1"/>
  <c r="G114" i="1" s="1"/>
  <c r="J50" i="1"/>
  <c r="E113" i="1"/>
  <c r="P94" i="1"/>
  <c r="G102" i="1"/>
  <c r="N113" i="1"/>
  <c r="V106" i="1"/>
  <c r="G80" i="1"/>
  <c r="G48" i="1"/>
  <c r="I108" i="1"/>
  <c r="I60" i="1"/>
  <c r="J54" i="1"/>
  <c r="J60" i="1" s="1"/>
  <c r="M47" i="1"/>
  <c r="P53" i="1"/>
  <c r="S110" i="1"/>
  <c r="E59" i="1"/>
  <c r="H59" i="1"/>
  <c r="D106" i="1"/>
  <c r="M107" i="1"/>
  <c r="Y108" i="1"/>
  <c r="Y114" i="1" s="1"/>
  <c r="D55" i="1"/>
  <c r="P79" i="1"/>
  <c r="M49" i="1"/>
  <c r="D111" i="1"/>
  <c r="J57" i="1"/>
  <c r="I111" i="1"/>
  <c r="J111" i="1" s="1"/>
  <c r="P106" i="1"/>
  <c r="S52" i="1"/>
  <c r="R106" i="1"/>
  <c r="S106" i="1" s="1"/>
  <c r="V80" i="1"/>
  <c r="V58" i="1"/>
  <c r="I113" i="1"/>
  <c r="Y79" i="1"/>
  <c r="J52" i="1"/>
  <c r="D102" i="1"/>
  <c r="D53" i="1"/>
  <c r="G105" i="1"/>
  <c r="J101" i="1"/>
  <c r="P101" i="1"/>
  <c r="R102" i="1"/>
  <c r="S102" i="1" s="1"/>
  <c r="S48" i="1"/>
  <c r="V109" i="1"/>
  <c r="P108" i="1"/>
  <c r="P114" i="1" s="1"/>
  <c r="T108" i="1"/>
  <c r="T114" i="1" s="1"/>
  <c r="T113" i="1"/>
  <c r="V113" i="1" s="1"/>
  <c r="U114" i="1"/>
  <c r="S105" i="1"/>
  <c r="V52" i="1"/>
  <c r="M104" i="1"/>
  <c r="S51" i="1"/>
  <c r="O113" i="1"/>
  <c r="F103" i="1"/>
  <c r="G103" i="1" s="1"/>
  <c r="D79" i="1"/>
  <c r="R59" i="1"/>
  <c r="G53" i="1"/>
  <c r="P112" i="1"/>
  <c r="P40" i="1"/>
  <c r="P59" i="1" s="1"/>
  <c r="P93" i="1"/>
  <c r="P57" i="1"/>
  <c r="S111" i="1"/>
  <c r="P49" i="1"/>
  <c r="D58" i="1"/>
  <c r="S57" i="1"/>
  <c r="L105" i="1"/>
  <c r="M105" i="1" s="1"/>
  <c r="G101" i="1"/>
  <c r="X59" i="1"/>
  <c r="M21" i="1"/>
  <c r="W59" i="1"/>
  <c r="D57" i="1"/>
  <c r="G47" i="1"/>
  <c r="M53" i="1"/>
  <c r="L111" i="1"/>
  <c r="M111" i="1" s="1"/>
  <c r="M102" i="1"/>
  <c r="P56" i="1"/>
  <c r="P105" i="1"/>
  <c r="P47" i="1"/>
  <c r="V102" i="1"/>
  <c r="X107" i="1"/>
  <c r="L60" i="1"/>
  <c r="L108" i="1"/>
  <c r="V57" i="1"/>
  <c r="Y56" i="1"/>
  <c r="V53" i="1"/>
  <c r="C113" i="1" l="1"/>
  <c r="S59" i="1"/>
  <c r="M59" i="1"/>
  <c r="J110" i="1"/>
  <c r="Q114" i="1"/>
  <c r="S108" i="1"/>
  <c r="S114" i="1" s="1"/>
  <c r="J113" i="1"/>
  <c r="Q113" i="1"/>
  <c r="S101" i="1"/>
  <c r="V108" i="1"/>
  <c r="V114" i="1" s="1"/>
  <c r="Y112" i="1"/>
  <c r="B113" i="1"/>
  <c r="D113" i="1" s="1"/>
  <c r="I114" i="1"/>
  <c r="J108" i="1"/>
  <c r="J114" i="1" s="1"/>
  <c r="M108" i="1"/>
  <c r="M114" i="1" s="1"/>
  <c r="L114" i="1"/>
  <c r="R113" i="1"/>
  <c r="L113" i="1"/>
  <c r="M113" i="1" s="1"/>
  <c r="X113" i="1"/>
  <c r="Y113" i="1" s="1"/>
  <c r="Y107" i="1"/>
  <c r="F113" i="1"/>
  <c r="G113" i="1" s="1"/>
  <c r="P113" i="1"/>
  <c r="S113" i="1" l="1"/>
</calcChain>
</file>

<file path=xl/sharedStrings.xml><?xml version="1.0" encoding="utf-8"?>
<sst xmlns="http://schemas.openxmlformats.org/spreadsheetml/2006/main" count="411" uniqueCount="103">
  <si>
    <t>Credit Hours Generated and Cost per Credit Hour</t>
  </si>
  <si>
    <t>FY 1997- FY 2004</t>
  </si>
  <si>
    <t>Lower Division</t>
  </si>
  <si>
    <t>FY 1997</t>
  </si>
  <si>
    <t>FY 1998</t>
  </si>
  <si>
    <t>FY 1999</t>
  </si>
  <si>
    <t>FY 2000</t>
  </si>
  <si>
    <t>FY 2001</t>
  </si>
  <si>
    <t>FY 2002</t>
  </si>
  <si>
    <t>FY 2003</t>
  </si>
  <si>
    <t>FY 2004</t>
  </si>
  <si>
    <t>CrHrs</t>
  </si>
  <si>
    <t>Cost</t>
  </si>
  <si>
    <t>Cost/Cr Hr</t>
  </si>
  <si>
    <t>Cr Hrs</t>
  </si>
  <si>
    <t>Cost/Crhr</t>
  </si>
  <si>
    <t>CSU</t>
  </si>
  <si>
    <t>EIU</t>
  </si>
  <si>
    <t>GSU</t>
  </si>
  <si>
    <t>NEIU</t>
  </si>
  <si>
    <t>WIU</t>
  </si>
  <si>
    <t>ISU</t>
  </si>
  <si>
    <t>NIU</t>
  </si>
  <si>
    <t>UI-S</t>
  </si>
  <si>
    <t>SIUC</t>
  </si>
  <si>
    <t>SIUE</t>
  </si>
  <si>
    <t>UI-CC</t>
  </si>
  <si>
    <t>UI-UC</t>
  </si>
  <si>
    <t>TOTAL</t>
  </si>
  <si>
    <t>Upper Division</t>
  </si>
  <si>
    <t>Undergraduate</t>
  </si>
  <si>
    <t>Graduate</t>
  </si>
  <si>
    <t>Note: Cost per Credit Hour, Instructor Less Physical Plant data are displayed.</t>
  </si>
  <si>
    <t>Mathematical Sciences</t>
  </si>
  <si>
    <t>Illinois Board of Education:Disicpline Code 25, Mathematics</t>
  </si>
  <si>
    <t>--</t>
  </si>
  <si>
    <t>Total</t>
  </si>
  <si>
    <t>Fall 1999</t>
  </si>
  <si>
    <t>Fall 2000</t>
  </si>
  <si>
    <t>Fall 2001</t>
  </si>
  <si>
    <t>Fall 2002</t>
  </si>
  <si>
    <t>Fall 2003</t>
  </si>
  <si>
    <t>Fall 2004</t>
  </si>
  <si>
    <t>Fall 2005</t>
  </si>
  <si>
    <t>Hispanic</t>
  </si>
  <si>
    <t>Part-Time</t>
  </si>
  <si>
    <t>Full-Time</t>
  </si>
  <si>
    <t>40-49</t>
  </si>
  <si>
    <t>50-64</t>
  </si>
  <si>
    <t>Program Majors by Status, Race/Ethnicity, Gender, and Age</t>
  </si>
  <si>
    <t>Status</t>
  </si>
  <si>
    <t>Black, Non Hispanic</t>
  </si>
  <si>
    <t>American Indian/Alaskan</t>
  </si>
  <si>
    <t>White, Non Hispanic</t>
  </si>
  <si>
    <t>Unknown Race/Ethnicity</t>
  </si>
  <si>
    <t>Less than 20</t>
  </si>
  <si>
    <t>20-21</t>
  </si>
  <si>
    <t>22-24</t>
  </si>
  <si>
    <t>25-29</t>
  </si>
  <si>
    <t>30-34</t>
  </si>
  <si>
    <t>35-39</t>
  </si>
  <si>
    <t>65 and Over</t>
  </si>
  <si>
    <t>Unknown Age</t>
  </si>
  <si>
    <t xml:space="preserve">Mean </t>
  </si>
  <si>
    <t>Standard Deviation</t>
  </si>
  <si>
    <t>Gender</t>
  </si>
  <si>
    <t>Male</t>
  </si>
  <si>
    <t>Female</t>
  </si>
  <si>
    <t>Graduate II</t>
  </si>
  <si>
    <t>Total, All Levels</t>
  </si>
  <si>
    <t>UIS Revised</t>
  </si>
  <si>
    <t xml:space="preserve"> </t>
  </si>
  <si>
    <t>Fall 2006</t>
  </si>
  <si>
    <t>Fall 2007</t>
  </si>
  <si>
    <t>Fall 2008</t>
  </si>
  <si>
    <t>SOURCE: EDW 10th Day Enrollment Files</t>
  </si>
  <si>
    <t>Fall 2009</t>
  </si>
  <si>
    <t>Fall 2002- Current (As of Census)</t>
  </si>
  <si>
    <t>Credit Hours Generated by Prefix Minors</t>
  </si>
  <si>
    <t>Credit Hours Generated by MAT Minors</t>
  </si>
  <si>
    <t>Fall 2010</t>
  </si>
  <si>
    <t>Fall 2011</t>
  </si>
  <si>
    <t>Fall 2012</t>
  </si>
  <si>
    <t>Multi-Race</t>
  </si>
  <si>
    <t>Asian/Pacific Islander/Native Hawaiian</t>
  </si>
  <si>
    <t>SOURCE:  Census day files used for IBHE and IPEDS reporting were the sources for race/ethnicity, age, and gender.  The annual UIS Headcount/FTE Enrollment Reports were the sources for the status variable, where 12 credit hours is considered full-time at the undergraduate Level.</t>
  </si>
  <si>
    <t>Fall 2013</t>
  </si>
  <si>
    <t>Fall 2014</t>
  </si>
  <si>
    <t>Fall 2015</t>
  </si>
  <si>
    <t>Fall 2016</t>
  </si>
  <si>
    <t>Fall 2017</t>
  </si>
  <si>
    <t>Fall 2018</t>
  </si>
  <si>
    <t>Fall 2019</t>
  </si>
  <si>
    <t>Race/Ethnicity</t>
  </si>
  <si>
    <t>Age (Categorically)*</t>
  </si>
  <si>
    <t>Average Age*</t>
  </si>
  <si>
    <t>* Age is based on the fall term census date for each given year.</t>
  </si>
  <si>
    <t>Fall 2020</t>
  </si>
  <si>
    <t>Mathematical Sciences, B.A.</t>
  </si>
  <si>
    <t>Fall 2021</t>
  </si>
  <si>
    <t>Fall 2022</t>
  </si>
  <si>
    <t>2015-2022</t>
  </si>
  <si>
    <t>US Nonresident (International)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</si>
</sst>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"/>
    <numFmt numFmtId="165" formatCode="&quot;$&quot;#,##0.00"/>
  </numFmts>
  <fonts count="11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164" fontId="0" fillId="0" borderId="0" xfId="0" applyNumberFormat="1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/>
    <xf numFmtId="3" fontId="4" fillId="0" borderId="1" xfId="0" applyNumberFormat="1" applyFont="1" applyBorder="1" applyAlignment="1">
      <alignment horizontal="right" indent="1"/>
    </xf>
    <xf numFmtId="164" fontId="4" fillId="0" borderId="1" xfId="0" applyNumberFormat="1" applyFont="1" applyBorder="1" applyAlignment="1">
      <alignment horizontal="right" indent="1"/>
    </xf>
    <xf numFmtId="165" fontId="4" fillId="0" borderId="1" xfId="0" applyNumberFormat="1" applyFont="1" applyBorder="1" applyAlignment="1">
      <alignment horizontal="right" indent="1"/>
    </xf>
    <xf numFmtId="0" fontId="4" fillId="0" borderId="0" xfId="0" applyFont="1" applyAlignment="1">
      <alignment horizontal="right" indent="1"/>
    </xf>
    <xf numFmtId="0" fontId="0" fillId="0" borderId="0" xfId="0" applyAlignment="1">
      <alignment horizontal="right" indent="1"/>
    </xf>
    <xf numFmtId="3" fontId="4" fillId="0" borderId="1" xfId="0" quotePrefix="1" applyNumberFormat="1" applyFont="1" applyBorder="1" applyAlignment="1">
      <alignment horizontal="right" indent="1"/>
    </xf>
    <xf numFmtId="164" fontId="4" fillId="0" borderId="1" xfId="0" quotePrefix="1" applyNumberFormat="1" applyFont="1" applyBorder="1" applyAlignment="1">
      <alignment horizontal="right" indent="1"/>
    </xf>
    <xf numFmtId="0" fontId="0" fillId="0" borderId="1" xfId="0" applyBorder="1" applyAlignment="1">
      <alignment horizontal="left"/>
    </xf>
    <xf numFmtId="165" fontId="4" fillId="0" borderId="1" xfId="0" quotePrefix="1" applyNumberFormat="1" applyFont="1" applyBorder="1" applyAlignment="1">
      <alignment horizontal="right" inden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2" borderId="3" xfId="0" applyFill="1" applyBorder="1" applyAlignment="1">
      <alignment horizontal="left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0" fillId="0" borderId="8" xfId="0" applyBorder="1" applyAlignment="1">
      <alignment horizontal="left" indent="1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right"/>
    </xf>
    <xf numFmtId="2" fontId="0" fillId="0" borderId="2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11" xfId="0" applyBorder="1" applyAlignment="1">
      <alignment horizontal="right"/>
    </xf>
    <xf numFmtId="0" fontId="0" fillId="0" borderId="13" xfId="0" applyBorder="1" applyAlignment="1">
      <alignment horizontal="center"/>
    </xf>
    <xf numFmtId="0" fontId="6" fillId="0" borderId="0" xfId="0" applyFont="1" applyAlignment="1">
      <alignment horizontal="center"/>
    </xf>
    <xf numFmtId="0" fontId="0" fillId="2" borderId="1" xfId="0" applyFill="1" applyBorder="1"/>
    <xf numFmtId="3" fontId="4" fillId="2" borderId="1" xfId="0" quotePrefix="1" applyNumberFormat="1" applyFont="1" applyFill="1" applyBorder="1" applyAlignment="1">
      <alignment horizontal="right" indent="1"/>
    </xf>
    <xf numFmtId="164" fontId="4" fillId="2" borderId="1" xfId="0" quotePrefix="1" applyNumberFormat="1" applyFont="1" applyFill="1" applyBorder="1" applyAlignment="1">
      <alignment horizontal="right" indent="1"/>
    </xf>
    <xf numFmtId="165" fontId="4" fillId="2" borderId="1" xfId="0" quotePrefix="1" applyNumberFormat="1" applyFont="1" applyFill="1" applyBorder="1" applyAlignment="1">
      <alignment horizontal="right" indent="1"/>
    </xf>
    <xf numFmtId="3" fontId="9" fillId="0" borderId="1" xfId="0" quotePrefix="1" applyNumberFormat="1" applyFont="1" applyBorder="1" applyAlignment="1">
      <alignment horizontal="right" indent="1"/>
    </xf>
    <xf numFmtId="164" fontId="9" fillId="0" borderId="1" xfId="0" quotePrefix="1" applyNumberFormat="1" applyFont="1" applyBorder="1" applyAlignment="1">
      <alignment horizontal="right" indent="1"/>
    </xf>
    <xf numFmtId="165" fontId="9" fillId="0" borderId="1" xfId="0" quotePrefix="1" applyNumberFormat="1" applyFont="1" applyBorder="1" applyAlignment="1">
      <alignment horizontal="right" indent="1"/>
    </xf>
    <xf numFmtId="0" fontId="10" fillId="0" borderId="1" xfId="0" applyFont="1" applyBorder="1"/>
    <xf numFmtId="2" fontId="0" fillId="0" borderId="14" xfId="0" applyNumberFormat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7" fillId="2" borderId="23" xfId="0" applyFont="1" applyFill="1" applyBorder="1" applyAlignment="1">
      <alignment horizontal="left"/>
    </xf>
    <xf numFmtId="0" fontId="0" fillId="0" borderId="17" xfId="0" applyBorder="1" applyAlignment="1">
      <alignment horizontal="left" indent="2"/>
    </xf>
    <xf numFmtId="0" fontId="0" fillId="0" borderId="18" xfId="0" applyBorder="1" applyAlignment="1">
      <alignment horizontal="left" indent="2"/>
    </xf>
    <xf numFmtId="0" fontId="7" fillId="2" borderId="24" xfId="0" applyFont="1" applyFill="1" applyBorder="1" applyAlignment="1">
      <alignment horizontal="center" wrapText="1"/>
    </xf>
    <xf numFmtId="0" fontId="0" fillId="0" borderId="25" xfId="0" applyBorder="1" applyAlignment="1">
      <alignment horizontal="center"/>
    </xf>
    <xf numFmtId="0" fontId="7" fillId="2" borderId="26" xfId="0" applyFont="1" applyFill="1" applyBorder="1"/>
    <xf numFmtId="0" fontId="7" fillId="2" borderId="27" xfId="0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8" fillId="0" borderId="8" xfId="0" applyFont="1" applyBorder="1" applyAlignment="1">
      <alignment horizontal="left" indent="1"/>
    </xf>
    <xf numFmtId="0" fontId="0" fillId="0" borderId="2" xfId="0" applyBorder="1" applyAlignment="1">
      <alignment horizontal="right" indent="2"/>
    </xf>
    <xf numFmtId="0" fontId="0" fillId="0" borderId="9" xfId="0" applyBorder="1" applyAlignment="1">
      <alignment horizontal="right" indent="2"/>
    </xf>
    <xf numFmtId="0" fontId="0" fillId="0" borderId="6" xfId="0" applyBorder="1" applyAlignment="1">
      <alignment horizontal="right" indent="2"/>
    </xf>
    <xf numFmtId="0" fontId="0" fillId="0" borderId="7" xfId="0" applyBorder="1" applyAlignment="1">
      <alignment horizontal="right" indent="2"/>
    </xf>
    <xf numFmtId="0" fontId="0" fillId="0" borderId="2" xfId="0" quotePrefix="1" applyBorder="1" applyAlignment="1">
      <alignment horizontal="right" indent="2"/>
    </xf>
    <xf numFmtId="0" fontId="0" fillId="0" borderId="12" xfId="0" applyBorder="1" applyAlignment="1">
      <alignment horizontal="right" indent="2"/>
    </xf>
    <xf numFmtId="0" fontId="0" fillId="0" borderId="28" xfId="0" applyBorder="1" applyAlignment="1">
      <alignment horizontal="right" indent="2"/>
    </xf>
    <xf numFmtId="0" fontId="0" fillId="0" borderId="15" xfId="0" applyBorder="1" applyAlignment="1">
      <alignment horizontal="right" indent="2"/>
    </xf>
    <xf numFmtId="0" fontId="0" fillId="0" borderId="14" xfId="0" applyBorder="1" applyAlignment="1">
      <alignment horizontal="right" indent="2"/>
    </xf>
    <xf numFmtId="0" fontId="0" fillId="0" borderId="22" xfId="0" applyBorder="1" applyAlignment="1">
      <alignment horizontal="right" indent="2"/>
    </xf>
    <xf numFmtId="0" fontId="0" fillId="0" borderId="19" xfId="0" applyBorder="1" applyAlignment="1">
      <alignment horizontal="left" indent="2"/>
    </xf>
    <xf numFmtId="0" fontId="0" fillId="0" borderId="31" xfId="0" applyBorder="1" applyAlignment="1">
      <alignment horizontal="center"/>
    </xf>
    <xf numFmtId="0" fontId="1" fillId="0" borderId="19" xfId="0" applyFont="1" applyBorder="1" applyAlignment="1">
      <alignment horizontal="left" indent="2"/>
    </xf>
    <xf numFmtId="0" fontId="1" fillId="0" borderId="21" xfId="0" applyFont="1" applyBorder="1" applyAlignment="1">
      <alignment horizontal="left" indent="2"/>
    </xf>
    <xf numFmtId="0" fontId="7" fillId="2" borderId="32" xfId="0" applyFont="1" applyFill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0" fontId="3" fillId="0" borderId="29" xfId="0" applyFont="1" applyBorder="1"/>
    <xf numFmtId="0" fontId="3" fillId="0" borderId="20" xfId="0" applyFont="1" applyBorder="1"/>
    <xf numFmtId="0" fontId="3" fillId="0" borderId="30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wrapText="1"/>
    </xf>
    <xf numFmtId="0" fontId="6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5"/>
  <sheetViews>
    <sheetView zoomScaleNormal="100" workbookViewId="0">
      <selection activeCell="E120" sqref="E120"/>
    </sheetView>
  </sheetViews>
  <sheetFormatPr defaultRowHeight="12.75" x14ac:dyDescent="0.2"/>
  <cols>
    <col min="1" max="1" width="11" customWidth="1"/>
    <col min="2" max="2" width="9.5703125" customWidth="1"/>
    <col min="3" max="3" width="12.28515625" style="1" customWidth="1"/>
    <col min="4" max="5" width="9.7109375" customWidth="1"/>
    <col min="6" max="6" width="12.28515625" style="1" customWidth="1"/>
    <col min="7" max="8" width="9.7109375" customWidth="1"/>
    <col min="9" max="9" width="13.28515625" style="1" customWidth="1"/>
    <col min="10" max="11" width="9.7109375" customWidth="1"/>
    <col min="12" max="12" width="13.140625" customWidth="1"/>
    <col min="13" max="14" width="9.7109375" customWidth="1"/>
    <col min="15" max="15" width="12.85546875" style="1" customWidth="1"/>
    <col min="16" max="17" width="9.7109375" customWidth="1"/>
    <col min="18" max="18" width="12.85546875" style="1" customWidth="1"/>
    <col min="19" max="20" width="9.7109375" customWidth="1"/>
    <col min="21" max="21" width="14.140625" style="1" customWidth="1"/>
    <col min="22" max="23" width="9.7109375" customWidth="1"/>
    <col min="24" max="24" width="12.42578125" style="1" customWidth="1"/>
    <col min="25" max="25" width="9.7109375" customWidth="1"/>
  </cols>
  <sheetData>
    <row r="1" spans="1:28" ht="15" x14ac:dyDescent="0.25">
      <c r="A1" s="71" t="s">
        <v>34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</row>
    <row r="2" spans="1:28" ht="1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</row>
    <row r="3" spans="1:28" ht="1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</row>
    <row r="5" spans="1:28" ht="15" x14ac:dyDescent="0.25">
      <c r="A5" s="72" t="s">
        <v>33</v>
      </c>
      <c r="B5" s="66"/>
      <c r="C5" s="66"/>
      <c r="D5" s="66"/>
    </row>
    <row r="7" spans="1:28" ht="14.25" x14ac:dyDescent="0.2">
      <c r="A7" s="68" t="s">
        <v>2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70"/>
    </row>
    <row r="8" spans="1:28" x14ac:dyDescent="0.2">
      <c r="A8" s="2"/>
      <c r="B8" s="67" t="s">
        <v>3</v>
      </c>
      <c r="C8" s="67"/>
      <c r="D8" s="67"/>
      <c r="E8" s="67" t="s">
        <v>4</v>
      </c>
      <c r="F8" s="67"/>
      <c r="G8" s="67"/>
      <c r="H8" s="67" t="s">
        <v>5</v>
      </c>
      <c r="I8" s="67"/>
      <c r="J8" s="67"/>
      <c r="K8" s="67" t="s">
        <v>6</v>
      </c>
      <c r="L8" s="67"/>
      <c r="M8" s="67"/>
      <c r="N8" s="67" t="s">
        <v>7</v>
      </c>
      <c r="O8" s="67"/>
      <c r="P8" s="67"/>
      <c r="Q8" s="67" t="s">
        <v>8</v>
      </c>
      <c r="R8" s="67"/>
      <c r="S8" s="67"/>
      <c r="T8" s="67" t="s">
        <v>9</v>
      </c>
      <c r="U8" s="67"/>
      <c r="V8" s="67"/>
      <c r="W8" s="67" t="s">
        <v>10</v>
      </c>
      <c r="X8" s="67"/>
      <c r="Y8" s="67"/>
      <c r="Z8" s="66"/>
      <c r="AA8" s="66"/>
      <c r="AB8" s="66"/>
    </row>
    <row r="9" spans="1:28" s="6" customFormat="1" x14ac:dyDescent="0.2">
      <c r="A9" s="3"/>
      <c r="B9" s="4" t="s">
        <v>11</v>
      </c>
      <c r="C9" s="5" t="s">
        <v>12</v>
      </c>
      <c r="D9" s="4" t="s">
        <v>13</v>
      </c>
      <c r="E9" s="4" t="s">
        <v>14</v>
      </c>
      <c r="F9" s="5" t="s">
        <v>12</v>
      </c>
      <c r="G9" s="4" t="s">
        <v>15</v>
      </c>
      <c r="H9" s="4" t="s">
        <v>14</v>
      </c>
      <c r="I9" s="5" t="s">
        <v>12</v>
      </c>
      <c r="J9" s="4" t="s">
        <v>15</v>
      </c>
      <c r="K9" s="4" t="s">
        <v>14</v>
      </c>
      <c r="L9" s="4" t="s">
        <v>12</v>
      </c>
      <c r="M9" s="4" t="s">
        <v>15</v>
      </c>
      <c r="N9" s="4" t="s">
        <v>14</v>
      </c>
      <c r="O9" s="5" t="s">
        <v>12</v>
      </c>
      <c r="P9" s="4" t="s">
        <v>15</v>
      </c>
      <c r="Q9" s="4" t="s">
        <v>14</v>
      </c>
      <c r="R9" s="5" t="s">
        <v>12</v>
      </c>
      <c r="S9" s="4" t="s">
        <v>15</v>
      </c>
      <c r="T9" s="4" t="s">
        <v>14</v>
      </c>
      <c r="U9" s="5" t="s">
        <v>12</v>
      </c>
      <c r="V9" s="4" t="s">
        <v>15</v>
      </c>
      <c r="W9" s="4" t="s">
        <v>14</v>
      </c>
      <c r="X9" s="5" t="s">
        <v>12</v>
      </c>
      <c r="Y9" s="4" t="s">
        <v>15</v>
      </c>
    </row>
    <row r="10" spans="1:28" s="11" customFormat="1" x14ac:dyDescent="0.2">
      <c r="A10" s="3" t="s">
        <v>16</v>
      </c>
      <c r="B10" s="7">
        <v>6882</v>
      </c>
      <c r="C10" s="8">
        <v>1037596</v>
      </c>
      <c r="D10" s="9">
        <f>C10/B10</f>
        <v>150.76954373728566</v>
      </c>
      <c r="E10" s="7">
        <v>6044</v>
      </c>
      <c r="F10" s="8">
        <v>1009392</v>
      </c>
      <c r="G10" s="9">
        <f>F10/E10</f>
        <v>167.00727994705494</v>
      </c>
      <c r="H10" s="7">
        <v>7147</v>
      </c>
      <c r="I10" s="8">
        <v>1228779</v>
      </c>
      <c r="J10" s="9">
        <f>I10/H10</f>
        <v>171.92934098223031</v>
      </c>
      <c r="K10" s="7">
        <v>6112</v>
      </c>
      <c r="L10" s="8">
        <v>1226944</v>
      </c>
      <c r="M10" s="9">
        <f>L10/K10</f>
        <v>200.7434554973822</v>
      </c>
      <c r="N10" s="7">
        <v>6186</v>
      </c>
      <c r="O10" s="8">
        <v>1341294</v>
      </c>
      <c r="P10" s="9">
        <f>O10/N10</f>
        <v>216.82735208535402</v>
      </c>
      <c r="Q10" s="7">
        <v>6161</v>
      </c>
      <c r="R10" s="8">
        <v>1416277</v>
      </c>
      <c r="S10" s="9">
        <f>R10/Q10</f>
        <v>229.87777958123681</v>
      </c>
      <c r="T10" s="7">
        <v>6887</v>
      </c>
      <c r="U10" s="8">
        <v>1434721</v>
      </c>
      <c r="V10" s="9">
        <f>U10/T10</f>
        <v>208.32307245535065</v>
      </c>
      <c r="W10" s="7">
        <v>6713</v>
      </c>
      <c r="X10" s="8">
        <v>1567511</v>
      </c>
      <c r="Y10" s="9">
        <f>X10/W10</f>
        <v>233.50379859973185</v>
      </c>
      <c r="Z10" s="10"/>
      <c r="AA10" s="10"/>
      <c r="AB10" s="10"/>
    </row>
    <row r="11" spans="1:28" s="11" customFormat="1" x14ac:dyDescent="0.2">
      <c r="A11" s="3" t="s">
        <v>17</v>
      </c>
      <c r="B11" s="12">
        <v>10100</v>
      </c>
      <c r="C11" s="13">
        <v>1216604</v>
      </c>
      <c r="D11" s="9">
        <f t="shared" ref="D11:D20" si="0">C11/B11</f>
        <v>120.45584158415842</v>
      </c>
      <c r="E11" s="12">
        <v>10433</v>
      </c>
      <c r="F11" s="13">
        <v>1279983</v>
      </c>
      <c r="G11" s="9">
        <f t="shared" ref="G11:G20" si="1">F11/E11</f>
        <v>122.6859963577111</v>
      </c>
      <c r="H11" s="12">
        <v>10619</v>
      </c>
      <c r="I11" s="13">
        <v>1528193</v>
      </c>
      <c r="J11" s="9">
        <f t="shared" ref="J11:J20" si="2">I11/H11</f>
        <v>143.91119691119692</v>
      </c>
      <c r="K11" s="12">
        <v>9670</v>
      </c>
      <c r="L11" s="13">
        <v>1496435</v>
      </c>
      <c r="M11" s="9">
        <f t="shared" ref="M11:M20" si="3">L11/K11</f>
        <v>154.75025853154085</v>
      </c>
      <c r="N11" s="12">
        <v>9804</v>
      </c>
      <c r="O11" s="13">
        <v>1779901</v>
      </c>
      <c r="P11" s="9">
        <f t="shared" ref="P11:P20" si="4">O11/N11</f>
        <v>181.54844961240309</v>
      </c>
      <c r="Q11" s="12">
        <v>9076</v>
      </c>
      <c r="R11" s="13">
        <v>1715195</v>
      </c>
      <c r="S11" s="9">
        <f t="shared" ref="S11:S20" si="5">R11/Q11</f>
        <v>188.98137946231819</v>
      </c>
      <c r="T11" s="12">
        <v>10992</v>
      </c>
      <c r="U11" s="13">
        <v>1861390</v>
      </c>
      <c r="V11" s="9">
        <f t="shared" ref="V11:V20" si="6">U11/T11</f>
        <v>169.34042940320234</v>
      </c>
      <c r="W11" s="12">
        <v>11616</v>
      </c>
      <c r="X11" s="13">
        <v>1919049</v>
      </c>
      <c r="Y11" s="9">
        <f>X11/W11</f>
        <v>165.20738636363637</v>
      </c>
      <c r="Z11" s="10"/>
      <c r="AA11" s="10"/>
      <c r="AB11" s="10"/>
    </row>
    <row r="12" spans="1:28" s="11" customFormat="1" x14ac:dyDescent="0.2">
      <c r="A12" s="3" t="s">
        <v>19</v>
      </c>
      <c r="B12" s="7">
        <v>8902</v>
      </c>
      <c r="C12" s="8">
        <v>1074792</v>
      </c>
      <c r="D12" s="9">
        <f t="shared" si="0"/>
        <v>120.73601437879128</v>
      </c>
      <c r="E12" s="7">
        <v>10114</v>
      </c>
      <c r="F12" s="8">
        <v>1205253</v>
      </c>
      <c r="G12" s="9">
        <f t="shared" si="1"/>
        <v>119.16679849713269</v>
      </c>
      <c r="H12" s="7">
        <v>10643</v>
      </c>
      <c r="I12" s="8">
        <v>1285961</v>
      </c>
      <c r="J12" s="9">
        <f t="shared" si="2"/>
        <v>120.82692849760406</v>
      </c>
      <c r="K12" s="7">
        <v>10334</v>
      </c>
      <c r="L12" s="8">
        <v>1245221</v>
      </c>
      <c r="M12" s="9">
        <f t="shared" si="3"/>
        <v>120.49748403328817</v>
      </c>
      <c r="N12" s="7">
        <v>11342</v>
      </c>
      <c r="O12" s="8">
        <v>1391142</v>
      </c>
      <c r="P12" s="9">
        <f t="shared" si="4"/>
        <v>122.65402927173338</v>
      </c>
      <c r="Q12" s="7">
        <v>12245</v>
      </c>
      <c r="R12" s="8">
        <v>1535984</v>
      </c>
      <c r="S12" s="9">
        <f t="shared" si="5"/>
        <v>125.43764801959983</v>
      </c>
      <c r="T12" s="7">
        <v>11697</v>
      </c>
      <c r="U12" s="8">
        <v>1549480</v>
      </c>
      <c r="V12" s="9">
        <f t="shared" si="6"/>
        <v>132.46815422757973</v>
      </c>
      <c r="W12" s="7">
        <v>12837</v>
      </c>
      <c r="X12" s="8">
        <v>1668442</v>
      </c>
      <c r="Y12" s="9">
        <f t="shared" ref="Y12:Y20" si="7">X12/W12</f>
        <v>129.97133286593441</v>
      </c>
      <c r="Z12" s="10"/>
      <c r="AA12" s="10"/>
      <c r="AB12" s="10"/>
    </row>
    <row r="13" spans="1:28" s="11" customFormat="1" x14ac:dyDescent="0.2">
      <c r="A13" s="2" t="s">
        <v>20</v>
      </c>
      <c r="B13" s="7">
        <v>10165</v>
      </c>
      <c r="C13" s="8">
        <v>1446360</v>
      </c>
      <c r="D13" s="9">
        <f t="shared" si="0"/>
        <v>142.28824397442204</v>
      </c>
      <c r="E13" s="7">
        <v>10602</v>
      </c>
      <c r="F13" s="8">
        <v>1517943</v>
      </c>
      <c r="G13" s="9">
        <f t="shared" si="1"/>
        <v>143.17515563101301</v>
      </c>
      <c r="H13" s="7">
        <v>11854</v>
      </c>
      <c r="I13" s="8">
        <v>1688798</v>
      </c>
      <c r="J13" s="9">
        <f t="shared" si="2"/>
        <v>142.46650919520837</v>
      </c>
      <c r="K13" s="7">
        <v>12167</v>
      </c>
      <c r="L13" s="8">
        <v>1690808</v>
      </c>
      <c r="M13" s="9">
        <f t="shared" si="3"/>
        <v>138.96671324073313</v>
      </c>
      <c r="N13" s="7">
        <v>13678</v>
      </c>
      <c r="O13" s="8">
        <v>2049280</v>
      </c>
      <c r="P13" s="9">
        <f t="shared" si="4"/>
        <v>149.82307354876443</v>
      </c>
      <c r="Q13" s="7">
        <v>13902</v>
      </c>
      <c r="R13" s="8">
        <v>2096238</v>
      </c>
      <c r="S13" s="9">
        <f t="shared" si="5"/>
        <v>150.78679326715582</v>
      </c>
      <c r="T13" s="7">
        <v>14109</v>
      </c>
      <c r="U13" s="8">
        <v>2116995</v>
      </c>
      <c r="V13" s="9">
        <f t="shared" si="6"/>
        <v>150.04571550074419</v>
      </c>
      <c r="W13" s="7">
        <v>14656</v>
      </c>
      <c r="X13" s="8">
        <v>2222922</v>
      </c>
      <c r="Y13" s="9">
        <f t="shared" si="7"/>
        <v>151.67317139737992</v>
      </c>
    </row>
    <row r="14" spans="1:28" s="11" customFormat="1" x14ac:dyDescent="0.2">
      <c r="A14" s="2" t="s">
        <v>21</v>
      </c>
      <c r="B14" s="12">
        <v>15221</v>
      </c>
      <c r="C14" s="13">
        <v>1583772</v>
      </c>
      <c r="D14" s="9">
        <f t="shared" si="0"/>
        <v>104.05177058011957</v>
      </c>
      <c r="E14" s="12">
        <v>17238</v>
      </c>
      <c r="F14" s="13">
        <v>1866966</v>
      </c>
      <c r="G14" s="9">
        <f t="shared" si="1"/>
        <v>108.30525583014271</v>
      </c>
      <c r="H14" s="12">
        <v>20047</v>
      </c>
      <c r="I14" s="13">
        <v>2386379</v>
      </c>
      <c r="J14" s="9">
        <f t="shared" si="2"/>
        <v>119.03920786152541</v>
      </c>
      <c r="K14" s="12">
        <v>22792</v>
      </c>
      <c r="L14" s="13">
        <v>2732075</v>
      </c>
      <c r="M14" s="9">
        <f t="shared" si="3"/>
        <v>119.8699104949105</v>
      </c>
      <c r="N14" s="12">
        <v>23203</v>
      </c>
      <c r="O14" s="13">
        <v>2843813</v>
      </c>
      <c r="P14" s="9">
        <f t="shared" si="4"/>
        <v>122.56229797870965</v>
      </c>
      <c r="Q14" s="12">
        <v>24462</v>
      </c>
      <c r="R14" s="13">
        <v>3039958</v>
      </c>
      <c r="S14" s="9">
        <f t="shared" si="5"/>
        <v>124.27266781129916</v>
      </c>
      <c r="T14" s="7">
        <v>22032</v>
      </c>
      <c r="U14" s="8">
        <v>2735680</v>
      </c>
      <c r="V14" s="9">
        <f t="shared" si="6"/>
        <v>124.16848220769789</v>
      </c>
      <c r="W14" s="12">
        <v>21197</v>
      </c>
      <c r="X14" s="13">
        <v>2670204</v>
      </c>
      <c r="Y14" s="9">
        <f t="shared" si="7"/>
        <v>125.97084493088644</v>
      </c>
    </row>
    <row r="15" spans="1:28" s="11" customFormat="1" x14ac:dyDescent="0.2">
      <c r="A15" s="2" t="s">
        <v>22</v>
      </c>
      <c r="B15" s="7">
        <v>18158</v>
      </c>
      <c r="C15" s="8">
        <v>2573492</v>
      </c>
      <c r="D15" s="9">
        <f t="shared" si="0"/>
        <v>141.72772331754598</v>
      </c>
      <c r="E15" s="7">
        <v>19869</v>
      </c>
      <c r="F15" s="8">
        <v>2732204</v>
      </c>
      <c r="G15" s="9">
        <f t="shared" si="1"/>
        <v>137.51089637123155</v>
      </c>
      <c r="H15" s="7">
        <v>21080</v>
      </c>
      <c r="I15" s="8">
        <v>2854606</v>
      </c>
      <c r="J15" s="9">
        <f t="shared" si="2"/>
        <v>135.41774193548386</v>
      </c>
      <c r="K15" s="7">
        <v>21395</v>
      </c>
      <c r="L15" s="8">
        <v>3014276</v>
      </c>
      <c r="M15" s="9">
        <f t="shared" si="3"/>
        <v>140.88693620004673</v>
      </c>
      <c r="N15" s="7">
        <v>21510</v>
      </c>
      <c r="O15" s="8">
        <v>3189438</v>
      </c>
      <c r="P15" s="9">
        <f t="shared" si="4"/>
        <v>148.27698744769876</v>
      </c>
      <c r="Q15" s="7">
        <v>23405</v>
      </c>
      <c r="R15" s="8">
        <v>3352569</v>
      </c>
      <c r="S15" s="9">
        <f t="shared" si="5"/>
        <v>143.2415723136082</v>
      </c>
      <c r="T15" s="7">
        <v>21029</v>
      </c>
      <c r="U15" s="8">
        <v>3221140</v>
      </c>
      <c r="V15" s="9">
        <f t="shared" si="6"/>
        <v>153.17609016120596</v>
      </c>
      <c r="W15" s="7">
        <v>22006</v>
      </c>
      <c r="X15" s="8">
        <v>3655459</v>
      </c>
      <c r="Y15" s="9">
        <f t="shared" si="7"/>
        <v>166.11192402072163</v>
      </c>
    </row>
    <row r="16" spans="1:28" s="11" customFormat="1" x14ac:dyDescent="0.2">
      <c r="A16" s="2" t="s">
        <v>23</v>
      </c>
      <c r="B16" s="12" t="s">
        <v>35</v>
      </c>
      <c r="C16" s="12" t="s">
        <v>35</v>
      </c>
      <c r="D16" s="12" t="s">
        <v>35</v>
      </c>
      <c r="E16" s="12" t="s">
        <v>35</v>
      </c>
      <c r="F16" s="12" t="s">
        <v>35</v>
      </c>
      <c r="G16" s="12" t="s">
        <v>35</v>
      </c>
      <c r="H16" s="12" t="s">
        <v>35</v>
      </c>
      <c r="I16" s="12" t="s">
        <v>35</v>
      </c>
      <c r="J16" s="12" t="s">
        <v>35</v>
      </c>
      <c r="K16" s="12" t="s">
        <v>35</v>
      </c>
      <c r="L16" s="12" t="s">
        <v>35</v>
      </c>
      <c r="M16" s="12" t="s">
        <v>35</v>
      </c>
      <c r="N16" s="12" t="s">
        <v>35</v>
      </c>
      <c r="O16" s="12" t="s">
        <v>35</v>
      </c>
      <c r="P16" s="12" t="s">
        <v>35</v>
      </c>
      <c r="Q16" s="12">
        <v>275</v>
      </c>
      <c r="R16" s="13">
        <v>52283</v>
      </c>
      <c r="S16" s="9">
        <f t="shared" si="5"/>
        <v>190.12</v>
      </c>
      <c r="T16" s="7">
        <v>356</v>
      </c>
      <c r="U16" s="8">
        <v>55708</v>
      </c>
      <c r="V16" s="9">
        <f t="shared" si="6"/>
        <v>156.48314606741573</v>
      </c>
      <c r="W16" s="12">
        <v>240</v>
      </c>
      <c r="X16" s="13">
        <v>55362</v>
      </c>
      <c r="Y16" s="9">
        <f t="shared" si="7"/>
        <v>230.67500000000001</v>
      </c>
    </row>
    <row r="17" spans="1:25" s="11" customFormat="1" x14ac:dyDescent="0.2">
      <c r="A17" s="2" t="s">
        <v>24</v>
      </c>
      <c r="B17" s="7">
        <v>11874</v>
      </c>
      <c r="C17" s="8">
        <v>1857054</v>
      </c>
      <c r="D17" s="9">
        <f t="shared" si="0"/>
        <v>156.39666498231429</v>
      </c>
      <c r="E17" s="7">
        <v>12256</v>
      </c>
      <c r="F17" s="8">
        <v>2027682</v>
      </c>
      <c r="G17" s="9">
        <f t="shared" si="1"/>
        <v>165.44402741514361</v>
      </c>
      <c r="H17" s="7">
        <v>12882</v>
      </c>
      <c r="I17" s="8">
        <v>2222584</v>
      </c>
      <c r="J17" s="9">
        <f t="shared" si="2"/>
        <v>172.53407855922993</v>
      </c>
      <c r="K17" s="7">
        <v>14168</v>
      </c>
      <c r="L17" s="8">
        <v>2243801</v>
      </c>
      <c r="M17" s="9">
        <f t="shared" si="3"/>
        <v>158.37104743083003</v>
      </c>
      <c r="N17" s="7">
        <v>13602</v>
      </c>
      <c r="O17" s="8">
        <v>2352654</v>
      </c>
      <c r="P17" s="9">
        <f t="shared" si="4"/>
        <v>172.96382884869871</v>
      </c>
      <c r="Q17" s="7">
        <v>12584</v>
      </c>
      <c r="R17" s="8">
        <v>2324040</v>
      </c>
      <c r="S17" s="9">
        <f t="shared" si="5"/>
        <v>184.68213604577241</v>
      </c>
      <c r="T17" s="7">
        <v>13242</v>
      </c>
      <c r="U17" s="8">
        <v>2383245</v>
      </c>
      <c r="V17" s="9">
        <f t="shared" si="6"/>
        <v>179.97621205256004</v>
      </c>
      <c r="W17" s="7">
        <v>13256</v>
      </c>
      <c r="X17" s="8">
        <v>2394059</v>
      </c>
      <c r="Y17" s="9">
        <f t="shared" si="7"/>
        <v>180.60191611345806</v>
      </c>
    </row>
    <row r="18" spans="1:25" s="11" customFormat="1" x14ac:dyDescent="0.2">
      <c r="A18" s="2" t="s">
        <v>25</v>
      </c>
      <c r="B18" s="7">
        <v>10949</v>
      </c>
      <c r="C18" s="8">
        <v>1395822</v>
      </c>
      <c r="D18" s="9">
        <f t="shared" si="0"/>
        <v>127.4839711389168</v>
      </c>
      <c r="E18" s="7">
        <v>11534</v>
      </c>
      <c r="F18" s="8">
        <v>1514271</v>
      </c>
      <c r="G18" s="9">
        <f t="shared" si="1"/>
        <v>131.28758453268597</v>
      </c>
      <c r="H18" s="7">
        <v>12976</v>
      </c>
      <c r="I18" s="8">
        <v>1679012</v>
      </c>
      <c r="J18" s="9">
        <f t="shared" si="2"/>
        <v>129.39364981504315</v>
      </c>
      <c r="K18" s="7">
        <v>12763</v>
      </c>
      <c r="L18" s="8">
        <v>1751322</v>
      </c>
      <c r="M18" s="9">
        <f t="shared" si="3"/>
        <v>137.21867899396693</v>
      </c>
      <c r="N18" s="7">
        <v>13728</v>
      </c>
      <c r="O18" s="8">
        <v>1889206</v>
      </c>
      <c r="P18" s="9">
        <f t="shared" si="4"/>
        <v>137.61698717948718</v>
      </c>
      <c r="Q18" s="7">
        <v>14612</v>
      </c>
      <c r="R18" s="8">
        <v>1912495</v>
      </c>
      <c r="S18" s="9">
        <f t="shared" si="5"/>
        <v>130.88523131672599</v>
      </c>
      <c r="T18" s="7">
        <v>14824</v>
      </c>
      <c r="U18" s="8">
        <v>1853172</v>
      </c>
      <c r="V18" s="9">
        <f t="shared" si="6"/>
        <v>125.01160280626011</v>
      </c>
      <c r="W18" s="7">
        <v>15677</v>
      </c>
      <c r="X18" s="8">
        <v>1938397</v>
      </c>
      <c r="Y18" s="9">
        <f t="shared" si="7"/>
        <v>123.64591439688716</v>
      </c>
    </row>
    <row r="19" spans="1:25" s="11" customFormat="1" x14ac:dyDescent="0.2">
      <c r="A19" s="2" t="s">
        <v>26</v>
      </c>
      <c r="B19" s="12">
        <v>32382</v>
      </c>
      <c r="C19" s="13">
        <v>3091495</v>
      </c>
      <c r="D19" s="9">
        <f t="shared" si="0"/>
        <v>95.469550985115191</v>
      </c>
      <c r="E19" s="12">
        <v>35543</v>
      </c>
      <c r="F19" s="13">
        <v>3360623</v>
      </c>
      <c r="G19" s="9">
        <f t="shared" si="1"/>
        <v>94.550910165152075</v>
      </c>
      <c r="H19" s="12">
        <v>35749</v>
      </c>
      <c r="I19" s="13">
        <v>3541534</v>
      </c>
      <c r="J19" s="9">
        <f t="shared" si="2"/>
        <v>99.066659207250552</v>
      </c>
      <c r="K19" s="12">
        <v>34876</v>
      </c>
      <c r="L19" s="13">
        <v>3362729</v>
      </c>
      <c r="M19" s="9">
        <f t="shared" si="3"/>
        <v>96.419572198646634</v>
      </c>
      <c r="N19" s="12">
        <v>35351</v>
      </c>
      <c r="O19" s="13">
        <v>3164919</v>
      </c>
      <c r="P19" s="9">
        <f t="shared" si="4"/>
        <v>89.528415037764134</v>
      </c>
      <c r="Q19" s="12">
        <v>34884</v>
      </c>
      <c r="R19" s="13">
        <v>3240669</v>
      </c>
      <c r="S19" s="9">
        <f t="shared" si="5"/>
        <v>92.898434812521501</v>
      </c>
      <c r="T19" s="7">
        <v>35891</v>
      </c>
      <c r="U19" s="8">
        <v>3499724</v>
      </c>
      <c r="V19" s="9">
        <f t="shared" si="6"/>
        <v>97.509793541556377</v>
      </c>
      <c r="W19" s="12">
        <v>32212</v>
      </c>
      <c r="X19" s="13">
        <v>3228223</v>
      </c>
      <c r="Y19" s="9">
        <f t="shared" si="7"/>
        <v>100.21802433875574</v>
      </c>
    </row>
    <row r="20" spans="1:25" s="11" customFormat="1" x14ac:dyDescent="0.2">
      <c r="A20" s="2" t="s">
        <v>27</v>
      </c>
      <c r="B20" s="7">
        <v>44920</v>
      </c>
      <c r="C20" s="8">
        <v>5469656</v>
      </c>
      <c r="D20" s="9">
        <f t="shared" si="0"/>
        <v>121.76438112199466</v>
      </c>
      <c r="E20" s="7">
        <v>43736</v>
      </c>
      <c r="F20" s="8">
        <v>5733678</v>
      </c>
      <c r="G20" s="9">
        <f t="shared" si="1"/>
        <v>131.09744832632157</v>
      </c>
      <c r="H20" s="7">
        <v>45171</v>
      </c>
      <c r="I20" s="8">
        <v>5604311</v>
      </c>
      <c r="J20" s="9">
        <f t="shared" si="2"/>
        <v>124.06878306878306</v>
      </c>
      <c r="K20" s="7">
        <v>46915</v>
      </c>
      <c r="L20" s="8">
        <v>5744965</v>
      </c>
      <c r="M20" s="9">
        <f t="shared" si="3"/>
        <v>122.45475860598955</v>
      </c>
      <c r="N20" s="7">
        <v>44153</v>
      </c>
      <c r="O20" s="8">
        <v>5985036</v>
      </c>
      <c r="P20" s="9">
        <f t="shared" si="4"/>
        <v>135.55219350893483</v>
      </c>
      <c r="Q20" s="7">
        <v>42919</v>
      </c>
      <c r="R20" s="8">
        <v>6735266</v>
      </c>
      <c r="S20" s="9">
        <f t="shared" si="5"/>
        <v>156.92970479274913</v>
      </c>
      <c r="T20" s="7">
        <v>40610</v>
      </c>
      <c r="U20" s="8">
        <v>5560253</v>
      </c>
      <c r="V20" s="9">
        <f t="shared" si="6"/>
        <v>136.91832061068703</v>
      </c>
      <c r="W20" s="7">
        <v>41969</v>
      </c>
      <c r="X20" s="8">
        <v>5877534</v>
      </c>
      <c r="Y20" s="9">
        <f t="shared" si="7"/>
        <v>140.04465200505135</v>
      </c>
    </row>
    <row r="21" spans="1:25" s="11" customFormat="1" x14ac:dyDescent="0.2">
      <c r="A21" s="2" t="s">
        <v>28</v>
      </c>
      <c r="B21" s="7">
        <f>SUM(B10:B20)</f>
        <v>169553</v>
      </c>
      <c r="C21" s="8">
        <f>SUM(C10:C20)</f>
        <v>20746643</v>
      </c>
      <c r="D21" s="9">
        <f>C21/B21</f>
        <v>122.36081343296786</v>
      </c>
      <c r="E21" s="7">
        <f>SUM(E10:E20)</f>
        <v>177369</v>
      </c>
      <c r="F21" s="8">
        <f>SUM(F10:F20)</f>
        <v>22247995</v>
      </c>
      <c r="G21" s="9">
        <f>F21/E21</f>
        <v>125.43339027676764</v>
      </c>
      <c r="H21" s="7">
        <f>SUM(H10:H20)</f>
        <v>188168</v>
      </c>
      <c r="I21" s="8">
        <f>SUM(I10:I20)</f>
        <v>24020157</v>
      </c>
      <c r="J21" s="9">
        <f>I21/H21</f>
        <v>127.65271990986778</v>
      </c>
      <c r="K21" s="7">
        <f>SUM(K10:K20)</f>
        <v>191192</v>
      </c>
      <c r="L21" s="8">
        <f>SUM(L10:L20)</f>
        <v>24508576</v>
      </c>
      <c r="M21" s="9">
        <f>L21/K21</f>
        <v>128.18829239717144</v>
      </c>
      <c r="N21" s="7">
        <f>SUM(N10:N20)</f>
        <v>192557</v>
      </c>
      <c r="O21" s="8">
        <f>SUM(O10:O20)</f>
        <v>25986683</v>
      </c>
      <c r="P21" s="9">
        <f>O21/N21</f>
        <v>134.95579490748193</v>
      </c>
      <c r="Q21" s="7">
        <f>SUM(Q10:Q20)</f>
        <v>194525</v>
      </c>
      <c r="R21" s="8">
        <f>SUM(R10:R20)</f>
        <v>27420974</v>
      </c>
      <c r="S21" s="9">
        <f>R21/Q21</f>
        <v>140.96375273101143</v>
      </c>
      <c r="T21" s="7">
        <f>SUM(T10:T20)</f>
        <v>191669</v>
      </c>
      <c r="U21" s="8">
        <f>SUM(U10:U20)</f>
        <v>26271508</v>
      </c>
      <c r="V21" s="9">
        <f>U21/T21</f>
        <v>137.06706874872827</v>
      </c>
      <c r="W21" s="7">
        <f>SUM(W10:W20)</f>
        <v>192379</v>
      </c>
      <c r="X21" s="8">
        <f>SUM(X10:X20)</f>
        <v>27197162</v>
      </c>
      <c r="Y21" s="9">
        <f>X21/W21</f>
        <v>141.37282135784051</v>
      </c>
    </row>
    <row r="22" spans="1:25" x14ac:dyDescent="0.2">
      <c r="A22" s="66" t="s">
        <v>32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</row>
    <row r="23" spans="1:25" x14ac:dyDescent="0.2">
      <c r="C23"/>
      <c r="F23"/>
      <c r="I23"/>
      <c r="O23"/>
      <c r="R23"/>
      <c r="U23"/>
      <c r="X23"/>
    </row>
    <row r="25" spans="1:25" ht="14.25" x14ac:dyDescent="0.2">
      <c r="A25" s="68" t="s">
        <v>29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70"/>
    </row>
    <row r="26" spans="1:25" x14ac:dyDescent="0.2">
      <c r="A26" s="2"/>
      <c r="B26" s="67" t="s">
        <v>3</v>
      </c>
      <c r="C26" s="67"/>
      <c r="D26" s="67"/>
      <c r="E26" s="67" t="s">
        <v>4</v>
      </c>
      <c r="F26" s="67"/>
      <c r="G26" s="67"/>
      <c r="H26" s="67" t="s">
        <v>5</v>
      </c>
      <c r="I26" s="67"/>
      <c r="J26" s="67"/>
      <c r="K26" s="67" t="s">
        <v>6</v>
      </c>
      <c r="L26" s="67"/>
      <c r="M26" s="67"/>
      <c r="N26" s="67" t="s">
        <v>7</v>
      </c>
      <c r="O26" s="67"/>
      <c r="P26" s="67"/>
      <c r="Q26" s="67" t="s">
        <v>8</v>
      </c>
      <c r="R26" s="67"/>
      <c r="S26" s="67"/>
      <c r="T26" s="67" t="s">
        <v>9</v>
      </c>
      <c r="U26" s="67"/>
      <c r="V26" s="67"/>
      <c r="W26" s="67" t="s">
        <v>10</v>
      </c>
      <c r="X26" s="67"/>
      <c r="Y26" s="67"/>
    </row>
    <row r="27" spans="1:25" s="6" customFormat="1" x14ac:dyDescent="0.2">
      <c r="A27" s="3"/>
      <c r="B27" s="4" t="s">
        <v>11</v>
      </c>
      <c r="C27" s="5" t="s">
        <v>12</v>
      </c>
      <c r="D27" s="4" t="s">
        <v>13</v>
      </c>
      <c r="E27" s="4" t="s">
        <v>14</v>
      </c>
      <c r="F27" s="5" t="s">
        <v>12</v>
      </c>
      <c r="G27" s="4" t="s">
        <v>15</v>
      </c>
      <c r="H27" s="4" t="s">
        <v>14</v>
      </c>
      <c r="I27" s="5" t="s">
        <v>12</v>
      </c>
      <c r="J27" s="4" t="s">
        <v>15</v>
      </c>
      <c r="K27" s="4" t="s">
        <v>14</v>
      </c>
      <c r="L27" s="4" t="s">
        <v>12</v>
      </c>
      <c r="M27" s="4" t="s">
        <v>15</v>
      </c>
      <c r="N27" s="4" t="s">
        <v>14</v>
      </c>
      <c r="O27" s="5" t="s">
        <v>12</v>
      </c>
      <c r="P27" s="4" t="s">
        <v>15</v>
      </c>
      <c r="Q27" s="4" t="s">
        <v>14</v>
      </c>
      <c r="R27" s="5" t="s">
        <v>12</v>
      </c>
      <c r="S27" s="4" t="s">
        <v>15</v>
      </c>
      <c r="T27" s="4" t="s">
        <v>14</v>
      </c>
      <c r="U27" s="5" t="s">
        <v>12</v>
      </c>
      <c r="V27" s="4" t="s">
        <v>15</v>
      </c>
      <c r="W27" s="4" t="s">
        <v>14</v>
      </c>
      <c r="X27" s="5" t="s">
        <v>12</v>
      </c>
      <c r="Y27" s="4" t="s">
        <v>15</v>
      </c>
    </row>
    <row r="28" spans="1:25" s="11" customFormat="1" x14ac:dyDescent="0.2">
      <c r="A28" s="14" t="s">
        <v>16</v>
      </c>
      <c r="B28" s="12">
        <v>8236</v>
      </c>
      <c r="C28" s="8">
        <v>1266866</v>
      </c>
      <c r="D28" s="15">
        <f>C28/B28</f>
        <v>153.82054395337542</v>
      </c>
      <c r="E28" s="7">
        <v>7585</v>
      </c>
      <c r="F28" s="8">
        <v>1410893</v>
      </c>
      <c r="G28" s="9">
        <f>F28/E28</f>
        <v>186.01094264996703</v>
      </c>
      <c r="H28" s="7">
        <v>6188</v>
      </c>
      <c r="I28" s="8">
        <v>1017758</v>
      </c>
      <c r="J28" s="9">
        <f>I28/H28</f>
        <v>164.47285067873304</v>
      </c>
      <c r="K28" s="7">
        <v>6970</v>
      </c>
      <c r="L28" s="8">
        <v>1423530</v>
      </c>
      <c r="M28" s="9">
        <f>L28/K28</f>
        <v>204.23672883787663</v>
      </c>
      <c r="N28" s="7">
        <v>6602</v>
      </c>
      <c r="O28" s="8">
        <v>1469815</v>
      </c>
      <c r="P28" s="9">
        <f>O28/N28</f>
        <v>222.63177824901544</v>
      </c>
      <c r="Q28" s="7">
        <v>6934</v>
      </c>
      <c r="R28" s="8">
        <v>1677516</v>
      </c>
      <c r="S28" s="9">
        <f>R28/Q28</f>
        <v>241.92616094606288</v>
      </c>
      <c r="T28" s="7">
        <v>7512</v>
      </c>
      <c r="U28" s="8">
        <v>1576694</v>
      </c>
      <c r="V28" s="9">
        <f>U28/T28</f>
        <v>209.89004259850904</v>
      </c>
      <c r="W28" s="12">
        <v>6834</v>
      </c>
      <c r="X28" s="8">
        <v>1616858</v>
      </c>
      <c r="Y28" s="15">
        <f>X28/W28</f>
        <v>236.59028387474393</v>
      </c>
    </row>
    <row r="29" spans="1:25" s="11" customFormat="1" x14ac:dyDescent="0.2">
      <c r="A29" s="14" t="s">
        <v>17</v>
      </c>
      <c r="B29" s="12">
        <v>7550</v>
      </c>
      <c r="C29" s="13">
        <v>1091132</v>
      </c>
      <c r="D29" s="15">
        <f t="shared" ref="D29:D39" si="8">C29/B29</f>
        <v>144.52079470198674</v>
      </c>
      <c r="E29" s="12">
        <v>7658</v>
      </c>
      <c r="F29" s="13">
        <v>1211081</v>
      </c>
      <c r="G29" s="9">
        <f t="shared" ref="G29:G39" si="9">F29/E29</f>
        <v>158.14586053799948</v>
      </c>
      <c r="H29" s="12">
        <v>7157</v>
      </c>
      <c r="I29" s="13">
        <v>1231810</v>
      </c>
      <c r="J29" s="9">
        <f t="shared" ref="J29:J39" si="10">I29/H29</f>
        <v>172.11261701830375</v>
      </c>
      <c r="K29" s="12">
        <v>6899</v>
      </c>
      <c r="L29" s="13">
        <v>1254522</v>
      </c>
      <c r="M29" s="9">
        <f t="shared" ref="M29:M39" si="11">L29/K29</f>
        <v>181.8411363965792</v>
      </c>
      <c r="N29" s="12">
        <v>6273</v>
      </c>
      <c r="O29" s="13">
        <v>1257861</v>
      </c>
      <c r="P29" s="9">
        <f t="shared" ref="P29:P39" si="12">O29/N29</f>
        <v>200.51984696317552</v>
      </c>
      <c r="Q29" s="12">
        <v>6028</v>
      </c>
      <c r="R29" s="13">
        <v>1345589</v>
      </c>
      <c r="S29" s="9">
        <f t="shared" ref="S29:S40" si="13">R29/Q29</f>
        <v>223.22312541473124</v>
      </c>
      <c r="T29" s="12">
        <v>6210</v>
      </c>
      <c r="U29" s="13">
        <v>1264693</v>
      </c>
      <c r="V29" s="9">
        <f t="shared" ref="V29:V39" si="14">U29/T29</f>
        <v>203.65426731078904</v>
      </c>
      <c r="W29" s="12">
        <v>5599</v>
      </c>
      <c r="X29" s="13">
        <v>1200405</v>
      </c>
      <c r="Y29" s="15">
        <f t="shared" ref="Y29:Y39" si="15">X29/W29</f>
        <v>214.39632077156634</v>
      </c>
    </row>
    <row r="30" spans="1:25" s="11" customFormat="1" x14ac:dyDescent="0.2">
      <c r="A30" s="14" t="s">
        <v>18</v>
      </c>
      <c r="B30" s="7">
        <v>2819</v>
      </c>
      <c r="C30" s="8">
        <v>376256</v>
      </c>
      <c r="D30" s="15">
        <f t="shared" si="8"/>
        <v>133.47144377438809</v>
      </c>
      <c r="E30" s="7">
        <v>3699</v>
      </c>
      <c r="F30" s="8">
        <v>441156</v>
      </c>
      <c r="G30" s="9">
        <f t="shared" si="9"/>
        <v>119.26358475263585</v>
      </c>
      <c r="H30" s="7">
        <v>4038</v>
      </c>
      <c r="I30" s="8">
        <v>513677</v>
      </c>
      <c r="J30" s="9">
        <f t="shared" si="10"/>
        <v>127.21074789499752</v>
      </c>
      <c r="K30" s="7">
        <v>3471</v>
      </c>
      <c r="L30" s="8">
        <v>532280</v>
      </c>
      <c r="M30" s="9">
        <f t="shared" si="11"/>
        <v>153.35061941803514</v>
      </c>
      <c r="N30" s="7">
        <v>3481</v>
      </c>
      <c r="O30" s="8">
        <v>601611</v>
      </c>
      <c r="P30" s="9">
        <f t="shared" si="12"/>
        <v>172.82706118931341</v>
      </c>
      <c r="Q30" s="7">
        <v>3286</v>
      </c>
      <c r="R30" s="8">
        <v>618872</v>
      </c>
      <c r="S30" s="9">
        <f t="shared" si="13"/>
        <v>188.33597078514913</v>
      </c>
      <c r="T30" s="7">
        <v>2922</v>
      </c>
      <c r="U30" s="8">
        <v>618103</v>
      </c>
      <c r="V30" s="9">
        <f t="shared" si="14"/>
        <v>211.53422313483915</v>
      </c>
      <c r="W30" s="7">
        <v>3465</v>
      </c>
      <c r="X30" s="8">
        <v>644640</v>
      </c>
      <c r="Y30" s="15">
        <f t="shared" si="15"/>
        <v>186.04329004329006</v>
      </c>
    </row>
    <row r="31" spans="1:25" s="11" customFormat="1" x14ac:dyDescent="0.2">
      <c r="A31" s="14" t="s">
        <v>19</v>
      </c>
      <c r="B31" s="7">
        <v>6226</v>
      </c>
      <c r="C31" s="8">
        <v>927461</v>
      </c>
      <c r="D31" s="15">
        <f t="shared" si="8"/>
        <v>148.9657886283328</v>
      </c>
      <c r="E31" s="7">
        <v>7329</v>
      </c>
      <c r="F31" s="8">
        <v>1046836</v>
      </c>
      <c r="G31" s="9">
        <f t="shared" si="9"/>
        <v>142.83476599808978</v>
      </c>
      <c r="H31" s="7">
        <v>8032</v>
      </c>
      <c r="I31" s="8">
        <v>1267427</v>
      </c>
      <c r="J31" s="9">
        <f t="shared" si="10"/>
        <v>157.79718625498009</v>
      </c>
      <c r="K31" s="7">
        <v>8574</v>
      </c>
      <c r="L31" s="8">
        <v>1307393</v>
      </c>
      <c r="M31" s="9">
        <f t="shared" si="11"/>
        <v>152.48343830184277</v>
      </c>
      <c r="N31" s="7">
        <v>8957</v>
      </c>
      <c r="O31" s="8">
        <v>1358895</v>
      </c>
      <c r="P31" s="9">
        <f t="shared" si="12"/>
        <v>151.71318521826504</v>
      </c>
      <c r="Q31" s="7">
        <v>8573</v>
      </c>
      <c r="R31" s="8">
        <v>1533572</v>
      </c>
      <c r="S31" s="9">
        <f t="shared" si="13"/>
        <v>178.88393794471014</v>
      </c>
      <c r="T31" s="7">
        <v>8608</v>
      </c>
      <c r="U31" s="8">
        <v>1448685</v>
      </c>
      <c r="V31" s="9">
        <f t="shared" si="14"/>
        <v>168.29519052044608</v>
      </c>
      <c r="W31" s="7">
        <v>8815</v>
      </c>
      <c r="X31" s="8">
        <v>1474669</v>
      </c>
      <c r="Y31" s="15">
        <f t="shared" si="15"/>
        <v>167.29086783891094</v>
      </c>
    </row>
    <row r="32" spans="1:25" s="11" customFormat="1" x14ac:dyDescent="0.2">
      <c r="A32" s="14" t="s">
        <v>20</v>
      </c>
      <c r="B32" s="7">
        <v>5349</v>
      </c>
      <c r="C32" s="8">
        <v>1073373</v>
      </c>
      <c r="D32" s="15">
        <f t="shared" si="8"/>
        <v>200.66797532249018</v>
      </c>
      <c r="E32" s="7">
        <v>5590</v>
      </c>
      <c r="F32" s="8">
        <v>1171204</v>
      </c>
      <c r="G32" s="9">
        <f t="shared" si="9"/>
        <v>209.51771019677997</v>
      </c>
      <c r="H32" s="7">
        <v>5375</v>
      </c>
      <c r="I32" s="8">
        <v>1116502</v>
      </c>
      <c r="J32" s="9">
        <f t="shared" si="10"/>
        <v>207.72130232558141</v>
      </c>
      <c r="K32" s="7">
        <v>5792</v>
      </c>
      <c r="L32" s="8">
        <v>1221417</v>
      </c>
      <c r="M32" s="9">
        <f t="shared" si="11"/>
        <v>210.88000690607734</v>
      </c>
      <c r="N32" s="7">
        <v>5910</v>
      </c>
      <c r="O32" s="8">
        <v>1264717</v>
      </c>
      <c r="P32" s="9">
        <f t="shared" si="12"/>
        <v>213.99610829103216</v>
      </c>
      <c r="Q32" s="7">
        <v>5908</v>
      </c>
      <c r="R32" s="8">
        <v>1365009</v>
      </c>
      <c r="S32" s="9">
        <f t="shared" si="13"/>
        <v>231.04417738659444</v>
      </c>
      <c r="T32" s="7">
        <v>6105</v>
      </c>
      <c r="U32" s="8">
        <v>1224347</v>
      </c>
      <c r="V32" s="9">
        <f t="shared" si="14"/>
        <v>200.54823914823916</v>
      </c>
      <c r="W32" s="7">
        <v>5986</v>
      </c>
      <c r="X32" s="8">
        <v>1287516</v>
      </c>
      <c r="Y32" s="15">
        <f t="shared" si="15"/>
        <v>215.08787170063482</v>
      </c>
    </row>
    <row r="33" spans="1:25" s="11" customFormat="1" x14ac:dyDescent="0.2">
      <c r="A33" s="14" t="s">
        <v>21</v>
      </c>
      <c r="B33" s="12">
        <v>11069</v>
      </c>
      <c r="C33" s="13">
        <v>1749686</v>
      </c>
      <c r="D33" s="15">
        <f t="shared" si="8"/>
        <v>158.07082843978679</v>
      </c>
      <c r="E33" s="12">
        <v>12583</v>
      </c>
      <c r="F33" s="13">
        <v>2071223</v>
      </c>
      <c r="G33" s="9">
        <f t="shared" si="9"/>
        <v>164.60486370499882</v>
      </c>
      <c r="H33" s="12">
        <v>12207</v>
      </c>
      <c r="I33" s="13">
        <v>2102100</v>
      </c>
      <c r="J33" s="9">
        <f t="shared" si="10"/>
        <v>172.20447284345047</v>
      </c>
      <c r="K33" s="12">
        <v>12405</v>
      </c>
      <c r="L33" s="13">
        <v>1933236</v>
      </c>
      <c r="M33" s="9">
        <f t="shared" si="11"/>
        <v>155.84328899637242</v>
      </c>
      <c r="N33" s="12">
        <v>11850</v>
      </c>
      <c r="O33" s="13">
        <v>2043818</v>
      </c>
      <c r="P33" s="9">
        <f t="shared" si="12"/>
        <v>172.47409282700423</v>
      </c>
      <c r="Q33" s="12">
        <v>11102</v>
      </c>
      <c r="R33" s="13">
        <v>2036020</v>
      </c>
      <c r="S33" s="9">
        <f t="shared" si="13"/>
        <v>183.3921815889029</v>
      </c>
      <c r="T33" s="7">
        <v>9879</v>
      </c>
      <c r="U33" s="8">
        <v>1725007</v>
      </c>
      <c r="V33" s="9">
        <f t="shared" si="14"/>
        <v>174.61352363599553</v>
      </c>
      <c r="W33" s="12">
        <v>9854</v>
      </c>
      <c r="X33" s="13">
        <v>1782490</v>
      </c>
      <c r="Y33" s="15">
        <f t="shared" si="15"/>
        <v>180.8899939111021</v>
      </c>
    </row>
    <row r="34" spans="1:25" s="11" customFormat="1" x14ac:dyDescent="0.2">
      <c r="A34" s="14" t="s">
        <v>22</v>
      </c>
      <c r="B34" s="7">
        <v>12981</v>
      </c>
      <c r="C34" s="8">
        <v>2333001</v>
      </c>
      <c r="D34" s="15">
        <f t="shared" si="8"/>
        <v>179.72428934596718</v>
      </c>
      <c r="E34" s="7">
        <v>13452</v>
      </c>
      <c r="F34" s="8">
        <v>2472815</v>
      </c>
      <c r="G34" s="9">
        <f t="shared" si="9"/>
        <v>183.82508177222718</v>
      </c>
      <c r="H34" s="7">
        <v>13599</v>
      </c>
      <c r="I34" s="8">
        <v>2583596</v>
      </c>
      <c r="J34" s="9">
        <f t="shared" si="10"/>
        <v>189.98426354879035</v>
      </c>
      <c r="K34" s="7">
        <v>13898</v>
      </c>
      <c r="L34" s="8">
        <v>2744665</v>
      </c>
      <c r="M34" s="9">
        <f t="shared" si="11"/>
        <v>197.48632896819686</v>
      </c>
      <c r="N34" s="7">
        <v>13990</v>
      </c>
      <c r="O34" s="8">
        <v>2952830</v>
      </c>
      <c r="P34" s="9">
        <f t="shared" si="12"/>
        <v>211.06719085060757</v>
      </c>
      <c r="Q34" s="7">
        <v>14234</v>
      </c>
      <c r="R34" s="8">
        <v>3066708</v>
      </c>
      <c r="S34" s="9">
        <f t="shared" si="13"/>
        <v>215.44948714345932</v>
      </c>
      <c r="T34" s="12">
        <v>13711</v>
      </c>
      <c r="U34" s="13">
        <v>2657313</v>
      </c>
      <c r="V34" s="9">
        <f t="shared" si="14"/>
        <v>193.8088396178251</v>
      </c>
      <c r="W34" s="7">
        <v>13160</v>
      </c>
      <c r="X34" s="8">
        <v>2610260</v>
      </c>
      <c r="Y34" s="15">
        <f t="shared" si="15"/>
        <v>198.34802431610942</v>
      </c>
    </row>
    <row r="35" spans="1:25" s="11" customFormat="1" x14ac:dyDescent="0.2">
      <c r="A35" s="14" t="s">
        <v>23</v>
      </c>
      <c r="B35" s="7">
        <v>916</v>
      </c>
      <c r="C35" s="8">
        <v>191946</v>
      </c>
      <c r="D35" s="15">
        <f t="shared" si="8"/>
        <v>209.54803493449782</v>
      </c>
      <c r="E35" s="7">
        <v>885</v>
      </c>
      <c r="F35" s="8">
        <v>167759</v>
      </c>
      <c r="G35" s="9">
        <f t="shared" si="9"/>
        <v>189.55819209039549</v>
      </c>
      <c r="H35" s="7">
        <v>913</v>
      </c>
      <c r="I35" s="8">
        <v>199590</v>
      </c>
      <c r="J35" s="9">
        <f t="shared" si="10"/>
        <v>218.60898138006573</v>
      </c>
      <c r="K35" s="7">
        <v>1100</v>
      </c>
      <c r="L35" s="8">
        <v>261167</v>
      </c>
      <c r="M35" s="9">
        <f t="shared" si="11"/>
        <v>237.42454545454547</v>
      </c>
      <c r="N35" s="7">
        <v>950</v>
      </c>
      <c r="O35" s="8">
        <v>219536</v>
      </c>
      <c r="P35" s="9">
        <f t="shared" si="12"/>
        <v>231.09052631578948</v>
      </c>
      <c r="Q35" s="7">
        <v>955</v>
      </c>
      <c r="R35" s="8">
        <v>216566</v>
      </c>
      <c r="S35" s="9">
        <f t="shared" si="13"/>
        <v>226.77068062827226</v>
      </c>
      <c r="T35" s="7">
        <v>1053</v>
      </c>
      <c r="U35" s="8">
        <v>215007</v>
      </c>
      <c r="V35" s="9">
        <f t="shared" si="14"/>
        <v>204.18518518518519</v>
      </c>
      <c r="W35" s="7">
        <v>1419</v>
      </c>
      <c r="X35" s="8">
        <v>280044</v>
      </c>
      <c r="Y35" s="15">
        <f t="shared" si="15"/>
        <v>197.35306553911204</v>
      </c>
    </row>
    <row r="36" spans="1:25" s="11" customFormat="1" x14ac:dyDescent="0.2">
      <c r="A36" s="14" t="s">
        <v>24</v>
      </c>
      <c r="B36" s="7">
        <v>9813</v>
      </c>
      <c r="C36" s="8">
        <v>1557062</v>
      </c>
      <c r="D36" s="15">
        <f t="shared" si="8"/>
        <v>158.67339243860187</v>
      </c>
      <c r="E36" s="7">
        <v>9643</v>
      </c>
      <c r="F36" s="8">
        <v>1644560</v>
      </c>
      <c r="G36" s="9">
        <f t="shared" si="9"/>
        <v>170.54443637872032</v>
      </c>
      <c r="H36" s="7">
        <v>9467</v>
      </c>
      <c r="I36" s="8">
        <v>1627725</v>
      </c>
      <c r="J36" s="9">
        <f t="shared" si="10"/>
        <v>171.93672758001478</v>
      </c>
      <c r="K36" s="7">
        <v>9744</v>
      </c>
      <c r="L36" s="8">
        <v>1739417</v>
      </c>
      <c r="M36" s="9">
        <f t="shared" si="11"/>
        <v>178.51159688013135</v>
      </c>
      <c r="N36" s="7">
        <v>9883</v>
      </c>
      <c r="O36" s="8">
        <v>1765300</v>
      </c>
      <c r="P36" s="9">
        <f t="shared" si="12"/>
        <v>178.61985227157746</v>
      </c>
      <c r="Q36" s="7">
        <v>9689</v>
      </c>
      <c r="R36" s="8">
        <v>1829167</v>
      </c>
      <c r="S36" s="9">
        <f t="shared" si="13"/>
        <v>188.78800701826813</v>
      </c>
      <c r="T36" s="7">
        <v>9733</v>
      </c>
      <c r="U36" s="8">
        <v>1760745</v>
      </c>
      <c r="V36" s="9">
        <f t="shared" si="14"/>
        <v>180.9046542689818</v>
      </c>
      <c r="W36" s="7">
        <v>8829</v>
      </c>
      <c r="X36" s="8">
        <v>1732444</v>
      </c>
      <c r="Y36" s="15">
        <f t="shared" si="15"/>
        <v>196.22199569600181</v>
      </c>
    </row>
    <row r="37" spans="1:25" s="11" customFormat="1" x14ac:dyDescent="0.2">
      <c r="A37" s="14" t="s">
        <v>25</v>
      </c>
      <c r="B37" s="7">
        <v>5709</v>
      </c>
      <c r="C37" s="8">
        <v>954603</v>
      </c>
      <c r="D37" s="15">
        <f t="shared" si="8"/>
        <v>167.2101944298476</v>
      </c>
      <c r="E37" s="7">
        <v>5408</v>
      </c>
      <c r="F37" s="8">
        <v>1035976</v>
      </c>
      <c r="G37" s="9">
        <f t="shared" si="9"/>
        <v>191.56360946745562</v>
      </c>
      <c r="H37" s="7">
        <v>4922</v>
      </c>
      <c r="I37" s="8">
        <v>923327</v>
      </c>
      <c r="J37" s="9">
        <f t="shared" si="10"/>
        <v>187.59183258837871</v>
      </c>
      <c r="K37" s="7">
        <v>4755</v>
      </c>
      <c r="L37" s="8">
        <v>924120</v>
      </c>
      <c r="M37" s="9">
        <f t="shared" si="11"/>
        <v>194.34700315457414</v>
      </c>
      <c r="N37" s="7">
        <v>4792</v>
      </c>
      <c r="O37" s="8">
        <v>953729</v>
      </c>
      <c r="P37" s="9">
        <f t="shared" si="12"/>
        <v>199.02525041736226</v>
      </c>
      <c r="Q37" s="7">
        <v>5173</v>
      </c>
      <c r="R37" s="8">
        <v>999321</v>
      </c>
      <c r="S37" s="9">
        <f t="shared" si="13"/>
        <v>193.18016624782524</v>
      </c>
      <c r="T37" s="7">
        <v>5813</v>
      </c>
      <c r="U37" s="8">
        <v>961877</v>
      </c>
      <c r="V37" s="9">
        <f t="shared" si="14"/>
        <v>165.4699810768966</v>
      </c>
      <c r="W37" s="7">
        <v>6245</v>
      </c>
      <c r="X37" s="8">
        <v>1112397</v>
      </c>
      <c r="Y37" s="15">
        <f t="shared" si="15"/>
        <v>178.12602081665332</v>
      </c>
    </row>
    <row r="38" spans="1:25" s="11" customFormat="1" x14ac:dyDescent="0.2">
      <c r="A38" s="14" t="s">
        <v>26</v>
      </c>
      <c r="B38" s="12">
        <v>14251</v>
      </c>
      <c r="C38" s="13">
        <v>2525334</v>
      </c>
      <c r="D38" s="15">
        <f t="shared" si="8"/>
        <v>177.20398568521506</v>
      </c>
      <c r="E38" s="12">
        <v>14823</v>
      </c>
      <c r="F38" s="13">
        <v>2407726</v>
      </c>
      <c r="G38" s="9">
        <f t="shared" si="9"/>
        <v>162.43176145179788</v>
      </c>
      <c r="H38" s="12">
        <v>15431</v>
      </c>
      <c r="I38" s="13">
        <v>2746786</v>
      </c>
      <c r="J38" s="9">
        <f t="shared" si="10"/>
        <v>178.00440671375802</v>
      </c>
      <c r="K38" s="12">
        <v>15597</v>
      </c>
      <c r="L38" s="13">
        <v>1851921</v>
      </c>
      <c r="M38" s="9">
        <f t="shared" si="11"/>
        <v>118.73571840738603</v>
      </c>
      <c r="N38" s="12">
        <v>16281</v>
      </c>
      <c r="O38" s="13">
        <v>2744626</v>
      </c>
      <c r="P38" s="9">
        <f t="shared" si="12"/>
        <v>168.57846569621032</v>
      </c>
      <c r="Q38" s="12">
        <v>15699</v>
      </c>
      <c r="R38" s="13">
        <v>2877460</v>
      </c>
      <c r="S38" s="9">
        <f t="shared" si="13"/>
        <v>183.28938148926684</v>
      </c>
      <c r="T38" s="7">
        <v>16039</v>
      </c>
      <c r="U38" s="8">
        <v>2886849</v>
      </c>
      <c r="V38" s="9">
        <f t="shared" si="14"/>
        <v>179.98933848743687</v>
      </c>
      <c r="W38" s="12">
        <v>13841</v>
      </c>
      <c r="X38" s="13">
        <v>2706781</v>
      </c>
      <c r="Y38" s="15">
        <f t="shared" si="15"/>
        <v>195.5625316089878</v>
      </c>
    </row>
    <row r="39" spans="1:25" s="11" customFormat="1" x14ac:dyDescent="0.2">
      <c r="A39" s="14" t="s">
        <v>27</v>
      </c>
      <c r="B39" s="7">
        <v>15507</v>
      </c>
      <c r="C39" s="8">
        <v>2845624</v>
      </c>
      <c r="D39" s="15">
        <f t="shared" si="8"/>
        <v>183.50577158702521</v>
      </c>
      <c r="E39" s="7">
        <v>16885</v>
      </c>
      <c r="F39" s="8">
        <v>2880286</v>
      </c>
      <c r="G39" s="9">
        <f t="shared" si="9"/>
        <v>170.58252887177969</v>
      </c>
      <c r="H39" s="7">
        <v>16908</v>
      </c>
      <c r="I39" s="8">
        <v>3135362</v>
      </c>
      <c r="J39" s="9">
        <f t="shared" si="10"/>
        <v>185.43659806008989</v>
      </c>
      <c r="K39" s="7">
        <v>17677</v>
      </c>
      <c r="L39" s="8">
        <v>3416952</v>
      </c>
      <c r="M39" s="9">
        <f t="shared" si="11"/>
        <v>193.29931549471064</v>
      </c>
      <c r="N39" s="7">
        <v>18556</v>
      </c>
      <c r="O39" s="8">
        <v>3504661</v>
      </c>
      <c r="P39" s="9">
        <f t="shared" si="12"/>
        <v>188.86942228928649</v>
      </c>
      <c r="Q39" s="7">
        <v>18612</v>
      </c>
      <c r="R39" s="8">
        <v>3920742</v>
      </c>
      <c r="S39" s="9">
        <f t="shared" si="13"/>
        <v>210.65667311411991</v>
      </c>
      <c r="T39" s="7">
        <v>19871</v>
      </c>
      <c r="U39" s="8">
        <v>4002647</v>
      </c>
      <c r="V39" s="9">
        <f t="shared" si="14"/>
        <v>201.4315837149615</v>
      </c>
      <c r="W39" s="7">
        <v>19270</v>
      </c>
      <c r="X39" s="8">
        <v>4453241</v>
      </c>
      <c r="Y39" s="15">
        <f t="shared" si="15"/>
        <v>231.0970939283861</v>
      </c>
    </row>
    <row r="40" spans="1:25" s="11" customFormat="1" x14ac:dyDescent="0.2">
      <c r="A40" s="14" t="s">
        <v>28</v>
      </c>
      <c r="B40" s="7">
        <f>SUM(B28:B39)</f>
        <v>100426</v>
      </c>
      <c r="C40" s="8">
        <f>SUM(C28:C39)</f>
        <v>16892344</v>
      </c>
      <c r="D40" s="15">
        <f>C40/B40</f>
        <v>168.20687869675183</v>
      </c>
      <c r="E40" s="7">
        <f>SUM(E28:E39)</f>
        <v>105540</v>
      </c>
      <c r="F40" s="8">
        <f>SUM(F28:F39)</f>
        <v>17961515</v>
      </c>
      <c r="G40" s="9">
        <f>F40/E40</f>
        <v>170.18680121281031</v>
      </c>
      <c r="H40" s="7">
        <f>SUM(H28:H39)</f>
        <v>104237</v>
      </c>
      <c r="I40" s="8">
        <f>SUM(I28:I39)</f>
        <v>18465660</v>
      </c>
      <c r="J40" s="9">
        <f>I40/H40</f>
        <v>177.15072383126912</v>
      </c>
      <c r="K40" s="7">
        <f>SUM(K28:K39)</f>
        <v>106882</v>
      </c>
      <c r="L40" s="8">
        <f>SUM(L28:L39)</f>
        <v>18610620</v>
      </c>
      <c r="M40" s="9">
        <f>L40/K40</f>
        <v>174.12305158960348</v>
      </c>
      <c r="N40" s="7">
        <f>SUM(N28:N39)</f>
        <v>107525</v>
      </c>
      <c r="O40" s="8">
        <f>SUM(O28:O39)</f>
        <v>20137399</v>
      </c>
      <c r="P40" s="9">
        <f>O40/N40</f>
        <v>187.2810881190421</v>
      </c>
      <c r="Q40" s="7">
        <f>SUM(Q28:Q39)</f>
        <v>106193</v>
      </c>
      <c r="R40" s="8">
        <f>SUM(R28:R39)</f>
        <v>21486542</v>
      </c>
      <c r="S40" s="9">
        <f t="shared" si="13"/>
        <v>202.33482432928724</v>
      </c>
      <c r="T40" s="7">
        <f>SUM(T28:T39)</f>
        <v>107456</v>
      </c>
      <c r="U40" s="8">
        <f>SUM(U28:U39)</f>
        <v>20341967</v>
      </c>
      <c r="V40" s="9">
        <f>U40/T40</f>
        <v>189.30508301072067</v>
      </c>
      <c r="W40" s="7">
        <f>SUM(W28:W39)</f>
        <v>103317</v>
      </c>
      <c r="X40" s="8">
        <f>SUM(X28:X39)</f>
        <v>20901745</v>
      </c>
      <c r="Y40" s="15">
        <f>X40/W40</f>
        <v>202.30692915977042</v>
      </c>
    </row>
    <row r="41" spans="1:25" x14ac:dyDescent="0.2">
      <c r="A41" s="66" t="s">
        <v>32</v>
      </c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</row>
    <row r="42" spans="1:25" x14ac:dyDescent="0.2">
      <c r="C42"/>
      <c r="F42"/>
      <c r="I42"/>
      <c r="O42"/>
      <c r="R42"/>
      <c r="U42"/>
      <c r="X42"/>
    </row>
    <row r="44" spans="1:25" ht="14.25" x14ac:dyDescent="0.2">
      <c r="A44" s="68" t="s">
        <v>30</v>
      </c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70"/>
    </row>
    <row r="45" spans="1:25" x14ac:dyDescent="0.2">
      <c r="A45" s="2"/>
      <c r="B45" s="67" t="s">
        <v>3</v>
      </c>
      <c r="C45" s="67"/>
      <c r="D45" s="67"/>
      <c r="E45" s="67" t="s">
        <v>4</v>
      </c>
      <c r="F45" s="67"/>
      <c r="G45" s="67"/>
      <c r="H45" s="67" t="s">
        <v>5</v>
      </c>
      <c r="I45" s="67"/>
      <c r="J45" s="67"/>
      <c r="K45" s="67" t="s">
        <v>6</v>
      </c>
      <c r="L45" s="67"/>
      <c r="M45" s="67"/>
      <c r="N45" s="67" t="s">
        <v>7</v>
      </c>
      <c r="O45" s="67"/>
      <c r="P45" s="67"/>
      <c r="Q45" s="67" t="s">
        <v>8</v>
      </c>
      <c r="R45" s="67"/>
      <c r="S45" s="67"/>
      <c r="T45" s="67" t="s">
        <v>9</v>
      </c>
      <c r="U45" s="67"/>
      <c r="V45" s="67"/>
      <c r="W45" s="67" t="s">
        <v>10</v>
      </c>
      <c r="X45" s="67"/>
      <c r="Y45" s="67"/>
    </row>
    <row r="46" spans="1:25" s="6" customFormat="1" x14ac:dyDescent="0.2">
      <c r="A46" s="3"/>
      <c r="B46" s="4" t="s">
        <v>11</v>
      </c>
      <c r="C46" s="5" t="s">
        <v>12</v>
      </c>
      <c r="D46" s="4" t="s">
        <v>13</v>
      </c>
      <c r="E46" s="4" t="s">
        <v>14</v>
      </c>
      <c r="F46" s="5" t="s">
        <v>12</v>
      </c>
      <c r="G46" s="4" t="s">
        <v>15</v>
      </c>
      <c r="H46" s="4" t="s">
        <v>14</v>
      </c>
      <c r="I46" s="5" t="s">
        <v>12</v>
      </c>
      <c r="J46" s="4" t="s">
        <v>15</v>
      </c>
      <c r="K46" s="4" t="s">
        <v>14</v>
      </c>
      <c r="L46" s="4" t="s">
        <v>12</v>
      </c>
      <c r="M46" s="4" t="s">
        <v>15</v>
      </c>
      <c r="N46" s="4" t="s">
        <v>14</v>
      </c>
      <c r="O46" s="5" t="s">
        <v>12</v>
      </c>
      <c r="P46" s="4" t="s">
        <v>15</v>
      </c>
      <c r="Q46" s="4" t="s">
        <v>14</v>
      </c>
      <c r="R46" s="5" t="s">
        <v>12</v>
      </c>
      <c r="S46" s="4" t="s">
        <v>15</v>
      </c>
      <c r="T46" s="4" t="s">
        <v>14</v>
      </c>
      <c r="U46" s="5" t="s">
        <v>12</v>
      </c>
      <c r="V46" s="4" t="s">
        <v>15</v>
      </c>
      <c r="W46" s="4" t="s">
        <v>14</v>
      </c>
      <c r="X46" s="5" t="s">
        <v>12</v>
      </c>
      <c r="Y46" s="4" t="s">
        <v>15</v>
      </c>
    </row>
    <row r="47" spans="1:25" x14ac:dyDescent="0.2">
      <c r="A47" s="2" t="s">
        <v>16</v>
      </c>
      <c r="B47" s="12">
        <f>B10+B28</f>
        <v>15118</v>
      </c>
      <c r="C47" s="13">
        <f>C10+C28</f>
        <v>2304462</v>
      </c>
      <c r="D47" s="15">
        <f>C47/B47</f>
        <v>152.43167085593333</v>
      </c>
      <c r="E47" s="12">
        <f>E10+E28</f>
        <v>13629</v>
      </c>
      <c r="F47" s="13">
        <f>F10+F28</f>
        <v>2420285</v>
      </c>
      <c r="G47" s="15">
        <f>F47/E47</f>
        <v>177.5834617360041</v>
      </c>
      <c r="H47" s="12">
        <f>H10+H28</f>
        <v>13335</v>
      </c>
      <c r="I47" s="13">
        <f>I10+I28</f>
        <v>2246537</v>
      </c>
      <c r="J47" s="15">
        <f>I47/H47</f>
        <v>168.46921634795652</v>
      </c>
      <c r="K47" s="12">
        <f>K10+K28</f>
        <v>13082</v>
      </c>
      <c r="L47" s="13">
        <f>L10+L28</f>
        <v>2650474</v>
      </c>
      <c r="M47" s="15">
        <f>L47/K47</f>
        <v>202.60464760739947</v>
      </c>
      <c r="N47" s="12">
        <f>N10+N28</f>
        <v>12788</v>
      </c>
      <c r="O47" s="13">
        <f>O10+O28</f>
        <v>2811109</v>
      </c>
      <c r="P47" s="15">
        <f>O47/N47</f>
        <v>219.82397560212701</v>
      </c>
      <c r="Q47" s="12">
        <f>Q10+Q28</f>
        <v>13095</v>
      </c>
      <c r="R47" s="13">
        <f>R10+R28</f>
        <v>3093793</v>
      </c>
      <c r="S47" s="15">
        <f>R47/Q47</f>
        <v>236.25757922871324</v>
      </c>
      <c r="T47" s="12">
        <f>T10+T28</f>
        <v>14399</v>
      </c>
      <c r="U47" s="13">
        <f>U10+U28</f>
        <v>3011415</v>
      </c>
      <c r="V47" s="15">
        <f>U47/T47</f>
        <v>209.14056531703591</v>
      </c>
      <c r="W47" s="12">
        <f>W10+W28</f>
        <v>13547</v>
      </c>
      <c r="X47" s="13">
        <f>X10+X28</f>
        <v>3184369</v>
      </c>
      <c r="Y47" s="15">
        <f>X47/W47</f>
        <v>235.06082527496864</v>
      </c>
    </row>
    <row r="48" spans="1:25" x14ac:dyDescent="0.2">
      <c r="A48" s="2" t="s">
        <v>17</v>
      </c>
      <c r="B48" s="12">
        <f>B11+B29</f>
        <v>17650</v>
      </c>
      <c r="C48" s="13">
        <f>C11+C29</f>
        <v>2307736</v>
      </c>
      <c r="D48" s="15">
        <f t="shared" ref="D48:D58" si="16">C48/B48</f>
        <v>130.74991501416432</v>
      </c>
      <c r="E48" s="12">
        <f>E11+E29</f>
        <v>18091</v>
      </c>
      <c r="F48" s="13">
        <f>F11+F29</f>
        <v>2491064</v>
      </c>
      <c r="G48" s="15">
        <f t="shared" ref="G48:G58" si="17">F48/E48</f>
        <v>137.69631308385385</v>
      </c>
      <c r="H48" s="12">
        <f>H11+H29</f>
        <v>17776</v>
      </c>
      <c r="I48" s="13">
        <f>I11+I29</f>
        <v>2760003</v>
      </c>
      <c r="J48" s="15">
        <f t="shared" ref="J48:J58" si="18">I48/H48</f>
        <v>155.26569531953194</v>
      </c>
      <c r="K48" s="12">
        <f>K11+K29</f>
        <v>16569</v>
      </c>
      <c r="L48" s="13">
        <f>L11+L29</f>
        <v>2750957</v>
      </c>
      <c r="M48" s="15">
        <f t="shared" ref="M48:M58" si="19">L48/K48</f>
        <v>166.03035789727804</v>
      </c>
      <c r="N48" s="12">
        <f>N11+N29</f>
        <v>16077</v>
      </c>
      <c r="O48" s="13">
        <f>O11+O29</f>
        <v>3037762</v>
      </c>
      <c r="P48" s="15">
        <f t="shared" ref="P48:P58" si="20">O48/N48</f>
        <v>188.95079927847235</v>
      </c>
      <c r="Q48" s="12">
        <f>Q11+Q29</f>
        <v>15104</v>
      </c>
      <c r="R48" s="13">
        <f>R11+R29</f>
        <v>3060784</v>
      </c>
      <c r="S48" s="15">
        <f t="shared" ref="S48:S58" si="21">R48/Q48</f>
        <v>202.64724576271186</v>
      </c>
      <c r="T48" s="12">
        <f>T11+T29</f>
        <v>17202</v>
      </c>
      <c r="U48" s="13">
        <f>U11+U29</f>
        <v>3126083</v>
      </c>
      <c r="V48" s="15">
        <f t="shared" ref="V48:V58" si="22">U48/T48</f>
        <v>181.72788047901406</v>
      </c>
      <c r="W48" s="12">
        <f>W11+W29</f>
        <v>17215</v>
      </c>
      <c r="X48" s="13">
        <f>X11+X29</f>
        <v>3119454</v>
      </c>
      <c r="Y48" s="15">
        <f t="shared" ref="Y48:Y58" si="23">X48/W48</f>
        <v>181.20557653209411</v>
      </c>
    </row>
    <row r="49" spans="1:25" x14ac:dyDescent="0.2">
      <c r="A49" s="2" t="s">
        <v>18</v>
      </c>
      <c r="B49" s="12">
        <f>B30</f>
        <v>2819</v>
      </c>
      <c r="C49" s="13">
        <f>C30</f>
        <v>376256</v>
      </c>
      <c r="D49" s="15">
        <f t="shared" si="16"/>
        <v>133.47144377438809</v>
      </c>
      <c r="E49" s="12">
        <f>E30</f>
        <v>3699</v>
      </c>
      <c r="F49" s="13">
        <f>F30</f>
        <v>441156</v>
      </c>
      <c r="G49" s="15">
        <f t="shared" si="17"/>
        <v>119.26358475263585</v>
      </c>
      <c r="H49" s="12">
        <f>H30</f>
        <v>4038</v>
      </c>
      <c r="I49" s="13">
        <f>I30</f>
        <v>513677</v>
      </c>
      <c r="J49" s="15">
        <f t="shared" si="18"/>
        <v>127.21074789499752</v>
      </c>
      <c r="K49" s="12">
        <f>K30</f>
        <v>3471</v>
      </c>
      <c r="L49" s="13">
        <f>L30</f>
        <v>532280</v>
      </c>
      <c r="M49" s="15">
        <f t="shared" si="19"/>
        <v>153.35061941803514</v>
      </c>
      <c r="N49" s="12">
        <f>N30</f>
        <v>3481</v>
      </c>
      <c r="O49" s="13">
        <f>O30</f>
        <v>601611</v>
      </c>
      <c r="P49" s="15">
        <f t="shared" si="20"/>
        <v>172.82706118931341</v>
      </c>
      <c r="Q49" s="12">
        <f>Q30</f>
        <v>3286</v>
      </c>
      <c r="R49" s="13">
        <f>R30</f>
        <v>618872</v>
      </c>
      <c r="S49" s="15">
        <f t="shared" si="21"/>
        <v>188.33597078514913</v>
      </c>
      <c r="T49" s="12">
        <f>T30</f>
        <v>2922</v>
      </c>
      <c r="U49" s="13">
        <f>U30</f>
        <v>618103</v>
      </c>
      <c r="V49" s="15">
        <f t="shared" si="22"/>
        <v>211.53422313483915</v>
      </c>
      <c r="W49" s="12">
        <f>W30</f>
        <v>3465</v>
      </c>
      <c r="X49" s="13">
        <f>X30</f>
        <v>644640</v>
      </c>
      <c r="Y49" s="15">
        <f t="shared" si="23"/>
        <v>186.04329004329006</v>
      </c>
    </row>
    <row r="50" spans="1:25" x14ac:dyDescent="0.2">
      <c r="A50" s="2" t="s">
        <v>19</v>
      </c>
      <c r="B50" s="12">
        <f t="shared" ref="B50:C53" si="24">B12+B31</f>
        <v>15128</v>
      </c>
      <c r="C50" s="13">
        <f t="shared" si="24"/>
        <v>2002253</v>
      </c>
      <c r="D50" s="15">
        <f t="shared" si="16"/>
        <v>132.35411158117398</v>
      </c>
      <c r="E50" s="12">
        <f t="shared" ref="E50:F53" si="25">E12+E31</f>
        <v>17443</v>
      </c>
      <c r="F50" s="13">
        <f t="shared" si="25"/>
        <v>2252089</v>
      </c>
      <c r="G50" s="15">
        <f t="shared" si="17"/>
        <v>129.11133405950812</v>
      </c>
      <c r="H50" s="12">
        <f t="shared" ref="H50:I53" si="26">H12+H31</f>
        <v>18675</v>
      </c>
      <c r="I50" s="13">
        <f t="shared" si="26"/>
        <v>2553388</v>
      </c>
      <c r="J50" s="15">
        <f t="shared" si="18"/>
        <v>136.72760374832663</v>
      </c>
      <c r="K50" s="12">
        <f t="shared" ref="K50:L53" si="27">K12+K31</f>
        <v>18908</v>
      </c>
      <c r="L50" s="13">
        <f t="shared" si="27"/>
        <v>2552614</v>
      </c>
      <c r="M50" s="15">
        <f t="shared" si="19"/>
        <v>135.00179818066428</v>
      </c>
      <c r="N50" s="12">
        <f t="shared" ref="N50:O53" si="28">N12+N31</f>
        <v>20299</v>
      </c>
      <c r="O50" s="13">
        <f t="shared" si="28"/>
        <v>2750037</v>
      </c>
      <c r="P50" s="15">
        <f t="shared" si="20"/>
        <v>135.47647667372777</v>
      </c>
      <c r="Q50" s="12">
        <f t="shared" ref="Q50:R59" si="29">Q12+Q31</f>
        <v>20818</v>
      </c>
      <c r="R50" s="13">
        <f t="shared" si="29"/>
        <v>3069556</v>
      </c>
      <c r="S50" s="15">
        <f t="shared" si="21"/>
        <v>147.4472091459314</v>
      </c>
      <c r="T50" s="12">
        <f t="shared" ref="T50:U59" si="30">T12+T31</f>
        <v>20305</v>
      </c>
      <c r="U50" s="13">
        <f t="shared" si="30"/>
        <v>2998165</v>
      </c>
      <c r="V50" s="15">
        <f t="shared" si="22"/>
        <v>147.65648854961833</v>
      </c>
      <c r="W50" s="12">
        <f t="shared" ref="W50:X59" si="31">W12+W31</f>
        <v>21652</v>
      </c>
      <c r="X50" s="13">
        <f t="shared" si="31"/>
        <v>3143111</v>
      </c>
      <c r="Y50" s="15">
        <f t="shared" si="23"/>
        <v>145.16492702752632</v>
      </c>
    </row>
    <row r="51" spans="1:25" x14ac:dyDescent="0.2">
      <c r="A51" s="2" t="s">
        <v>20</v>
      </c>
      <c r="B51" s="12">
        <f t="shared" si="24"/>
        <v>15514</v>
      </c>
      <c r="C51" s="13">
        <f t="shared" si="24"/>
        <v>2519733</v>
      </c>
      <c r="D51" s="15">
        <f t="shared" si="16"/>
        <v>162.41672038159084</v>
      </c>
      <c r="E51" s="12">
        <f t="shared" si="25"/>
        <v>16192</v>
      </c>
      <c r="F51" s="13">
        <f t="shared" si="25"/>
        <v>2689147</v>
      </c>
      <c r="G51" s="15">
        <f t="shared" si="17"/>
        <v>166.07874258893281</v>
      </c>
      <c r="H51" s="12">
        <f t="shared" si="26"/>
        <v>17229</v>
      </c>
      <c r="I51" s="13">
        <f t="shared" si="26"/>
        <v>2805300</v>
      </c>
      <c r="J51" s="15">
        <f t="shared" si="18"/>
        <v>162.82430785303848</v>
      </c>
      <c r="K51" s="12">
        <f t="shared" si="27"/>
        <v>17959</v>
      </c>
      <c r="L51" s="13">
        <f t="shared" si="27"/>
        <v>2912225</v>
      </c>
      <c r="M51" s="15">
        <f t="shared" si="19"/>
        <v>162.15964140542346</v>
      </c>
      <c r="N51" s="12">
        <f t="shared" si="28"/>
        <v>19588</v>
      </c>
      <c r="O51" s="13">
        <f t="shared" si="28"/>
        <v>3313997</v>
      </c>
      <c r="P51" s="15">
        <f t="shared" si="20"/>
        <v>169.18506228303042</v>
      </c>
      <c r="Q51" s="12">
        <f t="shared" si="29"/>
        <v>19810</v>
      </c>
      <c r="R51" s="13">
        <f t="shared" si="29"/>
        <v>3461247</v>
      </c>
      <c r="S51" s="15">
        <f t="shared" si="21"/>
        <v>174.72221100454317</v>
      </c>
      <c r="T51" s="12">
        <f t="shared" si="30"/>
        <v>20214</v>
      </c>
      <c r="U51" s="13">
        <f t="shared" si="30"/>
        <v>3341342</v>
      </c>
      <c r="V51" s="15">
        <f t="shared" si="22"/>
        <v>165.29840704462254</v>
      </c>
      <c r="W51" s="12">
        <f t="shared" si="31"/>
        <v>20642</v>
      </c>
      <c r="X51" s="13">
        <f t="shared" si="31"/>
        <v>3510438</v>
      </c>
      <c r="Y51" s="15">
        <f t="shared" si="23"/>
        <v>170.06288150373027</v>
      </c>
    </row>
    <row r="52" spans="1:25" x14ac:dyDescent="0.2">
      <c r="A52" s="2" t="s">
        <v>21</v>
      </c>
      <c r="B52" s="12">
        <f t="shared" si="24"/>
        <v>26290</v>
      </c>
      <c r="C52" s="13">
        <f t="shared" si="24"/>
        <v>3333458</v>
      </c>
      <c r="D52" s="15">
        <f t="shared" si="16"/>
        <v>126.79566375047547</v>
      </c>
      <c r="E52" s="12">
        <f t="shared" si="25"/>
        <v>29821</v>
      </c>
      <c r="F52" s="13">
        <f t="shared" si="25"/>
        <v>3938189</v>
      </c>
      <c r="G52" s="15">
        <f t="shared" si="17"/>
        <v>132.0609302169612</v>
      </c>
      <c r="H52" s="12">
        <f t="shared" si="26"/>
        <v>32254</v>
      </c>
      <c r="I52" s="13">
        <f t="shared" si="26"/>
        <v>4488479</v>
      </c>
      <c r="J52" s="15">
        <f t="shared" si="18"/>
        <v>139.16038320828423</v>
      </c>
      <c r="K52" s="12">
        <f t="shared" si="27"/>
        <v>35197</v>
      </c>
      <c r="L52" s="13">
        <f t="shared" si="27"/>
        <v>4665311</v>
      </c>
      <c r="M52" s="15">
        <f t="shared" si="19"/>
        <v>132.5485410688411</v>
      </c>
      <c r="N52" s="12">
        <f t="shared" si="28"/>
        <v>35053</v>
      </c>
      <c r="O52" s="13">
        <f t="shared" si="28"/>
        <v>4887631</v>
      </c>
      <c r="P52" s="15">
        <f t="shared" si="20"/>
        <v>139.43545488260634</v>
      </c>
      <c r="Q52" s="12">
        <f t="shared" si="29"/>
        <v>35564</v>
      </c>
      <c r="R52" s="13">
        <f t="shared" si="29"/>
        <v>5075978</v>
      </c>
      <c r="S52" s="15">
        <f t="shared" si="21"/>
        <v>142.72798335395345</v>
      </c>
      <c r="T52" s="12">
        <f t="shared" si="30"/>
        <v>31911</v>
      </c>
      <c r="U52" s="13">
        <f t="shared" si="30"/>
        <v>4460687</v>
      </c>
      <c r="V52" s="15">
        <f t="shared" si="22"/>
        <v>139.7852464667356</v>
      </c>
      <c r="W52" s="12">
        <f t="shared" si="31"/>
        <v>31051</v>
      </c>
      <c r="X52" s="13">
        <f t="shared" si="31"/>
        <v>4452694</v>
      </c>
      <c r="Y52" s="15">
        <f t="shared" si="23"/>
        <v>143.39937522140994</v>
      </c>
    </row>
    <row r="53" spans="1:25" x14ac:dyDescent="0.2">
      <c r="A53" s="2" t="s">
        <v>22</v>
      </c>
      <c r="B53" s="12">
        <f t="shared" si="24"/>
        <v>31139</v>
      </c>
      <c r="C53" s="13">
        <f t="shared" si="24"/>
        <v>4906493</v>
      </c>
      <c r="D53" s="15">
        <f t="shared" si="16"/>
        <v>157.56745560229936</v>
      </c>
      <c r="E53" s="12">
        <f t="shared" si="25"/>
        <v>33321</v>
      </c>
      <c r="F53" s="13">
        <f t="shared" si="25"/>
        <v>5205019</v>
      </c>
      <c r="G53" s="15">
        <f t="shared" si="17"/>
        <v>156.20836709582545</v>
      </c>
      <c r="H53" s="12">
        <f t="shared" si="26"/>
        <v>34679</v>
      </c>
      <c r="I53" s="13">
        <f t="shared" si="26"/>
        <v>5438202</v>
      </c>
      <c r="J53" s="15">
        <f t="shared" si="18"/>
        <v>156.81542143660428</v>
      </c>
      <c r="K53" s="12">
        <f t="shared" si="27"/>
        <v>35293</v>
      </c>
      <c r="L53" s="13">
        <f t="shared" si="27"/>
        <v>5758941</v>
      </c>
      <c r="M53" s="15">
        <f t="shared" si="19"/>
        <v>163.17516221347009</v>
      </c>
      <c r="N53" s="12">
        <f t="shared" si="28"/>
        <v>35500</v>
      </c>
      <c r="O53" s="13">
        <f t="shared" si="28"/>
        <v>6142268</v>
      </c>
      <c r="P53" s="15">
        <f t="shared" si="20"/>
        <v>173.02163380281689</v>
      </c>
      <c r="Q53" s="12">
        <f t="shared" si="29"/>
        <v>37639</v>
      </c>
      <c r="R53" s="13">
        <f t="shared" si="29"/>
        <v>6419277</v>
      </c>
      <c r="S53" s="15">
        <f t="shared" si="21"/>
        <v>170.5485533622041</v>
      </c>
      <c r="T53" s="12">
        <f t="shared" si="30"/>
        <v>34740</v>
      </c>
      <c r="U53" s="13">
        <f t="shared" si="30"/>
        <v>5878453</v>
      </c>
      <c r="V53" s="15">
        <f t="shared" si="22"/>
        <v>169.21280944156592</v>
      </c>
      <c r="W53" s="12">
        <f t="shared" si="31"/>
        <v>35166</v>
      </c>
      <c r="X53" s="13">
        <f t="shared" si="31"/>
        <v>6265719</v>
      </c>
      <c r="Y53" s="15">
        <f t="shared" si="23"/>
        <v>178.17548199965876</v>
      </c>
    </row>
    <row r="54" spans="1:25" x14ac:dyDescent="0.2">
      <c r="A54" s="31" t="s">
        <v>23</v>
      </c>
      <c r="B54" s="32">
        <f>B35</f>
        <v>916</v>
      </c>
      <c r="C54" s="33">
        <f>C35</f>
        <v>191946</v>
      </c>
      <c r="D54" s="34">
        <f t="shared" si="16"/>
        <v>209.54803493449782</v>
      </c>
      <c r="E54" s="32">
        <f>E35</f>
        <v>885</v>
      </c>
      <c r="F54" s="33">
        <f>F35</f>
        <v>167759</v>
      </c>
      <c r="G54" s="34">
        <f t="shared" si="17"/>
        <v>189.55819209039549</v>
      </c>
      <c r="H54" s="32">
        <f>H35</f>
        <v>913</v>
      </c>
      <c r="I54" s="33">
        <f>I35</f>
        <v>199590</v>
      </c>
      <c r="J54" s="34">
        <f t="shared" si="18"/>
        <v>218.60898138006573</v>
      </c>
      <c r="K54" s="32">
        <f>K35</f>
        <v>1100</v>
      </c>
      <c r="L54" s="33">
        <f>L35</f>
        <v>261167</v>
      </c>
      <c r="M54" s="34">
        <f t="shared" si="19"/>
        <v>237.42454545454547</v>
      </c>
      <c r="N54" s="32">
        <f>N35</f>
        <v>950</v>
      </c>
      <c r="O54" s="33">
        <f>O35</f>
        <v>219536</v>
      </c>
      <c r="P54" s="34">
        <f t="shared" si="20"/>
        <v>231.09052631578948</v>
      </c>
      <c r="Q54" s="32">
        <f t="shared" si="29"/>
        <v>1230</v>
      </c>
      <c r="R54" s="33">
        <f t="shared" si="29"/>
        <v>268849</v>
      </c>
      <c r="S54" s="34">
        <f>R54/Q54</f>
        <v>218.57642276422763</v>
      </c>
      <c r="T54" s="32">
        <f t="shared" si="30"/>
        <v>1409</v>
      </c>
      <c r="U54" s="33">
        <f t="shared" si="30"/>
        <v>270715</v>
      </c>
      <c r="V54" s="34">
        <f t="shared" si="22"/>
        <v>192.13271823988646</v>
      </c>
      <c r="W54" s="32">
        <f t="shared" si="31"/>
        <v>1659</v>
      </c>
      <c r="X54" s="33">
        <f t="shared" si="31"/>
        <v>335406</v>
      </c>
      <c r="Y54" s="34">
        <f t="shared" si="23"/>
        <v>202.17359855334539</v>
      </c>
    </row>
    <row r="55" spans="1:25" x14ac:dyDescent="0.2">
      <c r="A55" s="2" t="s">
        <v>24</v>
      </c>
      <c r="B55" s="12">
        <f t="shared" ref="B55:C59" si="32">B17+B36</f>
        <v>21687</v>
      </c>
      <c r="C55" s="13">
        <f t="shared" si="32"/>
        <v>3414116</v>
      </c>
      <c r="D55" s="15">
        <f t="shared" si="16"/>
        <v>157.42684557569049</v>
      </c>
      <c r="E55" s="12">
        <f t="shared" ref="E55:F59" si="33">E17+E36</f>
        <v>21899</v>
      </c>
      <c r="F55" s="13">
        <f t="shared" si="33"/>
        <v>3672242</v>
      </c>
      <c r="G55" s="15">
        <f t="shared" si="17"/>
        <v>167.6899401799169</v>
      </c>
      <c r="H55" s="12">
        <f t="shared" ref="H55:I59" si="34">H17+H36</f>
        <v>22349</v>
      </c>
      <c r="I55" s="13">
        <f t="shared" si="34"/>
        <v>3850309</v>
      </c>
      <c r="J55" s="15">
        <f t="shared" si="18"/>
        <v>172.28104165734484</v>
      </c>
      <c r="K55" s="12">
        <f t="shared" ref="K55:L59" si="35">K17+K36</f>
        <v>23912</v>
      </c>
      <c r="L55" s="13">
        <f t="shared" si="35"/>
        <v>3983218</v>
      </c>
      <c r="M55" s="15">
        <f t="shared" si="19"/>
        <v>166.57820341251255</v>
      </c>
      <c r="N55" s="12">
        <f t="shared" ref="N55:O59" si="36">N17+N36</f>
        <v>23485</v>
      </c>
      <c r="O55" s="13">
        <f t="shared" si="36"/>
        <v>4117954</v>
      </c>
      <c r="P55" s="15">
        <f t="shared" si="20"/>
        <v>175.34400681285928</v>
      </c>
      <c r="Q55" s="12">
        <f t="shared" si="29"/>
        <v>22273</v>
      </c>
      <c r="R55" s="13">
        <f t="shared" si="29"/>
        <v>4153207</v>
      </c>
      <c r="S55" s="15">
        <f>R55/Q55</f>
        <v>186.46823508283572</v>
      </c>
      <c r="T55" s="12">
        <f t="shared" si="30"/>
        <v>22975</v>
      </c>
      <c r="U55" s="13">
        <f t="shared" si="30"/>
        <v>4143990</v>
      </c>
      <c r="V55" s="15">
        <f t="shared" si="22"/>
        <v>180.36953210010881</v>
      </c>
      <c r="W55" s="12">
        <f t="shared" si="31"/>
        <v>22085</v>
      </c>
      <c r="X55" s="13">
        <f t="shared" si="31"/>
        <v>4126503</v>
      </c>
      <c r="Y55" s="15">
        <f t="shared" si="23"/>
        <v>186.846411591578</v>
      </c>
    </row>
    <row r="56" spans="1:25" x14ac:dyDescent="0.2">
      <c r="A56" s="2" t="s">
        <v>25</v>
      </c>
      <c r="B56" s="12">
        <f t="shared" si="32"/>
        <v>16658</v>
      </c>
      <c r="C56" s="13">
        <f t="shared" si="32"/>
        <v>2350425</v>
      </c>
      <c r="D56" s="15">
        <f t="shared" si="16"/>
        <v>141.09887141313482</v>
      </c>
      <c r="E56" s="12">
        <f t="shared" si="33"/>
        <v>16942</v>
      </c>
      <c r="F56" s="13">
        <f t="shared" si="33"/>
        <v>2550247</v>
      </c>
      <c r="G56" s="15">
        <f t="shared" si="17"/>
        <v>150.52809585645142</v>
      </c>
      <c r="H56" s="12">
        <f t="shared" si="34"/>
        <v>17898</v>
      </c>
      <c r="I56" s="13">
        <f t="shared" si="34"/>
        <v>2602339</v>
      </c>
      <c r="J56" s="15">
        <f t="shared" si="18"/>
        <v>145.39831266063248</v>
      </c>
      <c r="K56" s="12">
        <f t="shared" si="35"/>
        <v>17518</v>
      </c>
      <c r="L56" s="13">
        <f t="shared" si="35"/>
        <v>2675442</v>
      </c>
      <c r="M56" s="15">
        <f t="shared" si="19"/>
        <v>152.72531110857403</v>
      </c>
      <c r="N56" s="12">
        <f t="shared" si="36"/>
        <v>18520</v>
      </c>
      <c r="O56" s="13">
        <f t="shared" si="36"/>
        <v>2842935</v>
      </c>
      <c r="P56" s="15">
        <f t="shared" si="20"/>
        <v>153.50620950323975</v>
      </c>
      <c r="Q56" s="12">
        <f t="shared" si="29"/>
        <v>19785</v>
      </c>
      <c r="R56" s="13">
        <f t="shared" si="29"/>
        <v>2911816</v>
      </c>
      <c r="S56" s="15">
        <f t="shared" si="21"/>
        <v>147.17290876926964</v>
      </c>
      <c r="T56" s="12">
        <f t="shared" si="30"/>
        <v>20637</v>
      </c>
      <c r="U56" s="13">
        <f t="shared" si="30"/>
        <v>2815049</v>
      </c>
      <c r="V56" s="15">
        <f t="shared" si="22"/>
        <v>136.40785966952561</v>
      </c>
      <c r="W56" s="12">
        <f t="shared" si="31"/>
        <v>21922</v>
      </c>
      <c r="X56" s="13">
        <f t="shared" si="31"/>
        <v>3050794</v>
      </c>
      <c r="Y56" s="15">
        <f t="shared" si="23"/>
        <v>139.16586077912598</v>
      </c>
    </row>
    <row r="57" spans="1:25" x14ac:dyDescent="0.2">
      <c r="A57" s="2" t="s">
        <v>26</v>
      </c>
      <c r="B57" s="12">
        <f t="shared" si="32"/>
        <v>46633</v>
      </c>
      <c r="C57" s="13">
        <f t="shared" si="32"/>
        <v>5616829</v>
      </c>
      <c r="D57" s="15">
        <f t="shared" si="16"/>
        <v>120.4475157077606</v>
      </c>
      <c r="E57" s="12">
        <f t="shared" si="33"/>
        <v>50366</v>
      </c>
      <c r="F57" s="13">
        <f t="shared" si="33"/>
        <v>5768349</v>
      </c>
      <c r="G57" s="15">
        <f t="shared" si="17"/>
        <v>114.52863042528691</v>
      </c>
      <c r="H57" s="12">
        <f t="shared" si="34"/>
        <v>51180</v>
      </c>
      <c r="I57" s="13">
        <f t="shared" si="34"/>
        <v>6288320</v>
      </c>
      <c r="J57" s="15">
        <f t="shared" si="18"/>
        <v>122.86674482219617</v>
      </c>
      <c r="K57" s="12">
        <f t="shared" si="35"/>
        <v>50473</v>
      </c>
      <c r="L57" s="13">
        <f t="shared" si="35"/>
        <v>5214650</v>
      </c>
      <c r="M57" s="15">
        <f t="shared" si="19"/>
        <v>103.31563410140075</v>
      </c>
      <c r="N57" s="12">
        <f t="shared" si="36"/>
        <v>51632</v>
      </c>
      <c r="O57" s="13">
        <f t="shared" si="36"/>
        <v>5909545</v>
      </c>
      <c r="P57" s="15">
        <f t="shared" si="20"/>
        <v>114.45508599318252</v>
      </c>
      <c r="Q57" s="12">
        <f t="shared" si="29"/>
        <v>50583</v>
      </c>
      <c r="R57" s="13">
        <f t="shared" si="29"/>
        <v>6118129</v>
      </c>
      <c r="S57" s="15">
        <f t="shared" si="21"/>
        <v>120.95227645651701</v>
      </c>
      <c r="T57" s="12">
        <f t="shared" si="30"/>
        <v>51930</v>
      </c>
      <c r="U57" s="13">
        <f t="shared" si="30"/>
        <v>6386573</v>
      </c>
      <c r="V57" s="15">
        <f t="shared" si="22"/>
        <v>122.98426728288081</v>
      </c>
      <c r="W57" s="12">
        <f t="shared" si="31"/>
        <v>46053</v>
      </c>
      <c r="X57" s="13">
        <f t="shared" si="31"/>
        <v>5935004</v>
      </c>
      <c r="Y57" s="15">
        <f t="shared" si="23"/>
        <v>128.87334158469591</v>
      </c>
    </row>
    <row r="58" spans="1:25" x14ac:dyDescent="0.2">
      <c r="A58" s="2" t="s">
        <v>27</v>
      </c>
      <c r="B58" s="12">
        <f t="shared" si="32"/>
        <v>60427</v>
      </c>
      <c r="C58" s="13">
        <f t="shared" si="32"/>
        <v>8315280</v>
      </c>
      <c r="D58" s="15">
        <f t="shared" si="16"/>
        <v>137.60868485941714</v>
      </c>
      <c r="E58" s="12">
        <f t="shared" si="33"/>
        <v>60621</v>
      </c>
      <c r="F58" s="13">
        <f t="shared" si="33"/>
        <v>8613964</v>
      </c>
      <c r="G58" s="15">
        <f t="shared" si="17"/>
        <v>142.09537948895598</v>
      </c>
      <c r="H58" s="12">
        <f t="shared" si="34"/>
        <v>62079</v>
      </c>
      <c r="I58" s="13">
        <f t="shared" si="34"/>
        <v>8739673</v>
      </c>
      <c r="J58" s="15">
        <f t="shared" si="18"/>
        <v>140.783082846051</v>
      </c>
      <c r="K58" s="12">
        <f t="shared" si="35"/>
        <v>64592</v>
      </c>
      <c r="L58" s="13">
        <f t="shared" si="35"/>
        <v>9161917</v>
      </c>
      <c r="M58" s="15">
        <f t="shared" si="19"/>
        <v>141.84290624225909</v>
      </c>
      <c r="N58" s="12">
        <f t="shared" si="36"/>
        <v>62709</v>
      </c>
      <c r="O58" s="13">
        <f t="shared" si="36"/>
        <v>9489697</v>
      </c>
      <c r="P58" s="15">
        <f t="shared" si="20"/>
        <v>151.32910746463824</v>
      </c>
      <c r="Q58" s="12">
        <f t="shared" si="29"/>
        <v>61531</v>
      </c>
      <c r="R58" s="13">
        <f t="shared" si="29"/>
        <v>10656008</v>
      </c>
      <c r="S58" s="15">
        <f t="shared" si="21"/>
        <v>173.18112821179568</v>
      </c>
      <c r="T58" s="12">
        <f t="shared" si="30"/>
        <v>60481</v>
      </c>
      <c r="U58" s="13">
        <f t="shared" si="30"/>
        <v>9562900</v>
      </c>
      <c r="V58" s="15">
        <f t="shared" si="22"/>
        <v>158.11411848349067</v>
      </c>
      <c r="W58" s="12">
        <f t="shared" si="31"/>
        <v>61239</v>
      </c>
      <c r="X58" s="13">
        <f t="shared" si="31"/>
        <v>10330775</v>
      </c>
      <c r="Y58" s="15">
        <f t="shared" si="23"/>
        <v>168.6960107121279</v>
      </c>
    </row>
    <row r="59" spans="1:25" x14ac:dyDescent="0.2">
      <c r="A59" s="2" t="s">
        <v>28</v>
      </c>
      <c r="B59" s="12">
        <f t="shared" si="32"/>
        <v>269979</v>
      </c>
      <c r="C59" s="13">
        <f t="shared" si="32"/>
        <v>37638987</v>
      </c>
      <c r="D59" s="15">
        <f>D21+D40</f>
        <v>290.56769212971972</v>
      </c>
      <c r="E59" s="12">
        <f t="shared" si="33"/>
        <v>282909</v>
      </c>
      <c r="F59" s="13">
        <f t="shared" si="33"/>
        <v>40209510</v>
      </c>
      <c r="G59" s="15">
        <f>G21+G40</f>
        <v>295.62019148957796</v>
      </c>
      <c r="H59" s="12">
        <f t="shared" si="34"/>
        <v>292405</v>
      </c>
      <c r="I59" s="13">
        <f t="shared" si="34"/>
        <v>42485817</v>
      </c>
      <c r="J59" s="15">
        <f>J21+J40</f>
        <v>304.8034437411369</v>
      </c>
      <c r="K59" s="12">
        <f t="shared" si="35"/>
        <v>298074</v>
      </c>
      <c r="L59" s="13">
        <f t="shared" si="35"/>
        <v>43119196</v>
      </c>
      <c r="M59" s="15">
        <f>M21+M40</f>
        <v>302.31134398677489</v>
      </c>
      <c r="N59" s="12">
        <f t="shared" si="36"/>
        <v>300082</v>
      </c>
      <c r="O59" s="13">
        <f t="shared" si="36"/>
        <v>46124082</v>
      </c>
      <c r="P59" s="15">
        <f>P21+P40</f>
        <v>322.23688302652403</v>
      </c>
      <c r="Q59" s="12">
        <f t="shared" si="29"/>
        <v>300718</v>
      </c>
      <c r="R59" s="13">
        <f t="shared" si="29"/>
        <v>48907516</v>
      </c>
      <c r="S59" s="15">
        <f>S21+S40</f>
        <v>343.29857706029867</v>
      </c>
      <c r="T59" s="12">
        <f t="shared" si="30"/>
        <v>299125</v>
      </c>
      <c r="U59" s="13">
        <f t="shared" si="30"/>
        <v>46613475</v>
      </c>
      <c r="V59" s="15">
        <f>V21+V40</f>
        <v>326.37215175944891</v>
      </c>
      <c r="W59" s="12">
        <f t="shared" si="31"/>
        <v>295696</v>
      </c>
      <c r="X59" s="13">
        <f t="shared" si="31"/>
        <v>48098907</v>
      </c>
      <c r="Y59" s="15">
        <f>Y21+Y40</f>
        <v>343.67975051761096</v>
      </c>
    </row>
    <row r="60" spans="1:25" x14ac:dyDescent="0.2">
      <c r="A60" s="38" t="s">
        <v>70</v>
      </c>
      <c r="B60" s="35">
        <f t="shared" ref="B60:J60" si="37">B54</f>
        <v>916</v>
      </c>
      <c r="C60" s="36">
        <f t="shared" si="37"/>
        <v>191946</v>
      </c>
      <c r="D60" s="37">
        <f t="shared" si="37"/>
        <v>209.54803493449782</v>
      </c>
      <c r="E60" s="35">
        <f t="shared" si="37"/>
        <v>885</v>
      </c>
      <c r="F60" s="36">
        <f t="shared" si="37"/>
        <v>167759</v>
      </c>
      <c r="G60" s="37">
        <f t="shared" si="37"/>
        <v>189.55819209039549</v>
      </c>
      <c r="H60" s="35">
        <f t="shared" si="37"/>
        <v>913</v>
      </c>
      <c r="I60" s="36">
        <f t="shared" si="37"/>
        <v>199590</v>
      </c>
      <c r="J60" s="37">
        <f t="shared" si="37"/>
        <v>218.60898138006573</v>
      </c>
      <c r="K60" s="35">
        <v>1100</v>
      </c>
      <c r="L60" s="36">
        <f t="shared" ref="L60:Y60" si="38">L54</f>
        <v>261167</v>
      </c>
      <c r="M60" s="37">
        <f t="shared" si="38"/>
        <v>237.42454545454547</v>
      </c>
      <c r="N60" s="35">
        <f t="shared" si="38"/>
        <v>950</v>
      </c>
      <c r="O60" s="36">
        <f t="shared" si="38"/>
        <v>219536</v>
      </c>
      <c r="P60" s="37">
        <f t="shared" si="38"/>
        <v>231.09052631578948</v>
      </c>
      <c r="Q60" s="35">
        <f t="shared" si="38"/>
        <v>1230</v>
      </c>
      <c r="R60" s="36">
        <f t="shared" si="38"/>
        <v>268849</v>
      </c>
      <c r="S60" s="37">
        <f t="shared" si="38"/>
        <v>218.57642276422763</v>
      </c>
      <c r="T60" s="35">
        <f t="shared" si="38"/>
        <v>1409</v>
      </c>
      <c r="U60" s="36">
        <f t="shared" si="38"/>
        <v>270715</v>
      </c>
      <c r="V60" s="37">
        <f t="shared" si="38"/>
        <v>192.13271823988646</v>
      </c>
      <c r="W60" s="35">
        <f t="shared" si="38"/>
        <v>1659</v>
      </c>
      <c r="X60" s="36">
        <f t="shared" si="38"/>
        <v>335406</v>
      </c>
      <c r="Y60" s="37">
        <f t="shared" si="38"/>
        <v>202.17359855334539</v>
      </c>
    </row>
    <row r="61" spans="1:25" x14ac:dyDescent="0.2">
      <c r="A61" s="66" t="s">
        <v>32</v>
      </c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</row>
    <row r="62" spans="1:25" x14ac:dyDescent="0.2">
      <c r="C62"/>
      <c r="F62"/>
      <c r="I62"/>
      <c r="O62"/>
      <c r="R62"/>
      <c r="U62"/>
      <c r="X62"/>
    </row>
    <row r="63" spans="1:25" x14ac:dyDescent="0.2">
      <c r="O63" s="1" t="s">
        <v>71</v>
      </c>
    </row>
    <row r="64" spans="1:25" ht="14.25" x14ac:dyDescent="0.2">
      <c r="A64" s="68" t="s">
        <v>31</v>
      </c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</row>
    <row r="65" spans="1:25" x14ac:dyDescent="0.2">
      <c r="A65" s="2"/>
      <c r="B65" s="67" t="s">
        <v>3</v>
      </c>
      <c r="C65" s="67"/>
      <c r="D65" s="67"/>
      <c r="E65" s="67" t="s">
        <v>4</v>
      </c>
      <c r="F65" s="67"/>
      <c r="G65" s="67"/>
      <c r="H65" s="67" t="s">
        <v>5</v>
      </c>
      <c r="I65" s="67"/>
      <c r="J65" s="67"/>
      <c r="K65" s="67" t="s">
        <v>6</v>
      </c>
      <c r="L65" s="67"/>
      <c r="M65" s="67"/>
      <c r="N65" s="67" t="s">
        <v>7</v>
      </c>
      <c r="O65" s="67"/>
      <c r="P65" s="67"/>
      <c r="Q65" s="67" t="s">
        <v>8</v>
      </c>
      <c r="R65" s="67"/>
      <c r="S65" s="67"/>
      <c r="T65" s="67" t="s">
        <v>9</v>
      </c>
      <c r="U65" s="67"/>
      <c r="V65" s="67"/>
      <c r="W65" s="67" t="s">
        <v>10</v>
      </c>
      <c r="X65" s="67"/>
      <c r="Y65" s="67"/>
    </row>
    <row r="66" spans="1:25" x14ac:dyDescent="0.2">
      <c r="A66" s="3"/>
      <c r="B66" s="4" t="s">
        <v>11</v>
      </c>
      <c r="C66" s="5" t="s">
        <v>12</v>
      </c>
      <c r="D66" s="4" t="s">
        <v>13</v>
      </c>
      <c r="E66" s="4" t="s">
        <v>14</v>
      </c>
      <c r="F66" s="5" t="s">
        <v>12</v>
      </c>
      <c r="G66" s="4" t="s">
        <v>15</v>
      </c>
      <c r="H66" s="4" t="s">
        <v>14</v>
      </c>
      <c r="I66" s="5" t="s">
        <v>12</v>
      </c>
      <c r="J66" s="4" t="s">
        <v>15</v>
      </c>
      <c r="K66" s="4" t="s">
        <v>14</v>
      </c>
      <c r="L66" s="4" t="s">
        <v>12</v>
      </c>
      <c r="M66" s="4" t="s">
        <v>15</v>
      </c>
      <c r="N66" s="4" t="s">
        <v>14</v>
      </c>
      <c r="O66" s="5" t="s">
        <v>12</v>
      </c>
      <c r="P66" s="4" t="s">
        <v>15</v>
      </c>
      <c r="Q66" s="4" t="s">
        <v>14</v>
      </c>
      <c r="R66" s="5" t="s">
        <v>12</v>
      </c>
      <c r="S66" s="4" t="s">
        <v>15</v>
      </c>
      <c r="T66" s="4" t="s">
        <v>14</v>
      </c>
      <c r="U66" s="5" t="s">
        <v>12</v>
      </c>
      <c r="V66" s="4" t="s">
        <v>15</v>
      </c>
      <c r="W66" s="4" t="s">
        <v>14</v>
      </c>
      <c r="X66" s="5" t="s">
        <v>12</v>
      </c>
      <c r="Y66" s="4" t="s">
        <v>15</v>
      </c>
    </row>
    <row r="67" spans="1:25" x14ac:dyDescent="0.2">
      <c r="A67" s="2" t="s">
        <v>16</v>
      </c>
      <c r="B67" s="12">
        <v>1074</v>
      </c>
      <c r="C67" s="13">
        <v>164804</v>
      </c>
      <c r="D67" s="15">
        <f>C67/B67</f>
        <v>153.44878957169459</v>
      </c>
      <c r="E67" s="12">
        <v>844</v>
      </c>
      <c r="F67" s="13">
        <v>172036</v>
      </c>
      <c r="G67" s="15">
        <f>F67/E67</f>
        <v>203.83412322274881</v>
      </c>
      <c r="H67" s="12">
        <v>659</v>
      </c>
      <c r="I67" s="13">
        <v>125171</v>
      </c>
      <c r="J67" s="15">
        <f>I67/H67</f>
        <v>189.94081942336874</v>
      </c>
      <c r="K67" s="12">
        <v>782</v>
      </c>
      <c r="L67" s="13">
        <v>186632</v>
      </c>
      <c r="M67" s="15">
        <f>L67/K67</f>
        <v>238.65984654731457</v>
      </c>
      <c r="N67" s="12">
        <v>657</v>
      </c>
      <c r="O67" s="13">
        <v>186309</v>
      </c>
      <c r="P67" s="15">
        <f>O67/N67</f>
        <v>283.57534246575341</v>
      </c>
      <c r="Q67" s="12">
        <v>942</v>
      </c>
      <c r="R67" s="13">
        <v>266788</v>
      </c>
      <c r="S67" s="15">
        <f>R67/Q67</f>
        <v>283.21443736730362</v>
      </c>
      <c r="T67" s="12">
        <v>1151</v>
      </c>
      <c r="U67" s="13">
        <v>256963</v>
      </c>
      <c r="V67" s="15">
        <f>U67/T67</f>
        <v>223.251954821894</v>
      </c>
      <c r="W67" s="12">
        <v>1231</v>
      </c>
      <c r="X67" s="13">
        <v>328676</v>
      </c>
      <c r="Y67" s="15">
        <f>X67/W67</f>
        <v>266.99918765231519</v>
      </c>
    </row>
    <row r="68" spans="1:25" x14ac:dyDescent="0.2">
      <c r="A68" s="2" t="s">
        <v>17</v>
      </c>
      <c r="B68" s="12">
        <v>639</v>
      </c>
      <c r="C68" s="13">
        <v>194855</v>
      </c>
      <c r="D68" s="15">
        <f t="shared" ref="D68:D78" si="39">C68/B68</f>
        <v>304.93740219092331</v>
      </c>
      <c r="E68" s="12">
        <v>501</v>
      </c>
      <c r="F68" s="13">
        <v>168851</v>
      </c>
      <c r="G68" s="15">
        <f t="shared" ref="G68:G78" si="40">F68/E68</f>
        <v>337.02794411177643</v>
      </c>
      <c r="H68" s="12">
        <v>738</v>
      </c>
      <c r="I68" s="13">
        <v>255105</v>
      </c>
      <c r="J68" s="15">
        <f t="shared" ref="J68:J78" si="41">I68/H68</f>
        <v>345.67073170731709</v>
      </c>
      <c r="K68" s="12">
        <v>571</v>
      </c>
      <c r="L68" s="12">
        <v>227977</v>
      </c>
      <c r="M68" s="15">
        <f t="shared" ref="M68:M78" si="42">L68/K68</f>
        <v>399.25919439579684</v>
      </c>
      <c r="N68" s="12">
        <v>542</v>
      </c>
      <c r="O68" s="13">
        <v>233843</v>
      </c>
      <c r="P68" s="15">
        <f t="shared" ref="P68:P78" si="43">O68/N68</f>
        <v>431.44464944649445</v>
      </c>
      <c r="Q68" s="12">
        <v>547</v>
      </c>
      <c r="R68" s="13">
        <v>267534</v>
      </c>
      <c r="S68" s="15">
        <f t="shared" ref="S68:S78" si="44">R68/Q68</f>
        <v>489.09323583180986</v>
      </c>
      <c r="T68" s="12">
        <v>565</v>
      </c>
      <c r="U68" s="13">
        <v>270696</v>
      </c>
      <c r="V68" s="15">
        <f t="shared" ref="V68:V78" si="45">U68/T68</f>
        <v>479.10796460176994</v>
      </c>
      <c r="W68" s="12">
        <v>807</v>
      </c>
      <c r="X68" s="13">
        <v>351653</v>
      </c>
      <c r="Y68" s="15">
        <f t="shared" ref="Y68:Y80" si="46">X68/W68</f>
        <v>435.75340768277573</v>
      </c>
    </row>
    <row r="69" spans="1:25" x14ac:dyDescent="0.2">
      <c r="A69" s="2" t="s">
        <v>18</v>
      </c>
      <c r="B69" s="12">
        <v>547</v>
      </c>
      <c r="C69" s="13">
        <v>90257</v>
      </c>
      <c r="D69" s="15">
        <f t="shared" si="39"/>
        <v>165.0036563071298</v>
      </c>
      <c r="E69" s="12">
        <v>601</v>
      </c>
      <c r="F69" s="13">
        <v>91285</v>
      </c>
      <c r="G69" s="15">
        <f t="shared" si="40"/>
        <v>151.88851913477538</v>
      </c>
      <c r="H69" s="12">
        <v>790</v>
      </c>
      <c r="I69" s="13">
        <v>103226</v>
      </c>
      <c r="J69" s="15">
        <f t="shared" si="41"/>
        <v>130.66582278481013</v>
      </c>
      <c r="K69" s="12">
        <v>781</v>
      </c>
      <c r="L69" s="13">
        <v>117131</v>
      </c>
      <c r="M69" s="15">
        <f t="shared" si="42"/>
        <v>149.97567221510883</v>
      </c>
      <c r="N69" s="12">
        <v>618</v>
      </c>
      <c r="O69" s="13">
        <v>113487</v>
      </c>
      <c r="P69" s="15">
        <f t="shared" si="43"/>
        <v>183.63592233009709</v>
      </c>
      <c r="Q69" s="12">
        <v>666</v>
      </c>
      <c r="R69" s="13">
        <v>131040</v>
      </c>
      <c r="S69" s="15">
        <f t="shared" si="44"/>
        <v>196.75675675675674</v>
      </c>
      <c r="T69" s="12">
        <v>655</v>
      </c>
      <c r="U69" s="13">
        <v>149568</v>
      </c>
      <c r="V69" s="15">
        <f t="shared" si="45"/>
        <v>228.34809160305343</v>
      </c>
      <c r="W69" s="12">
        <v>682</v>
      </c>
      <c r="X69" s="13">
        <v>125446</v>
      </c>
      <c r="Y69" s="15">
        <f t="shared" si="46"/>
        <v>183.93841642228739</v>
      </c>
    </row>
    <row r="70" spans="1:25" x14ac:dyDescent="0.2">
      <c r="A70" s="2" t="s">
        <v>19</v>
      </c>
      <c r="B70" s="12">
        <v>1150</v>
      </c>
      <c r="C70" s="13">
        <v>237412</v>
      </c>
      <c r="D70" s="15">
        <f t="shared" si="39"/>
        <v>206.44521739130434</v>
      </c>
      <c r="E70" s="12">
        <v>1014</v>
      </c>
      <c r="F70" s="13">
        <v>221408</v>
      </c>
      <c r="G70" s="15">
        <f t="shared" si="40"/>
        <v>218.35108481262327</v>
      </c>
      <c r="H70" s="12">
        <v>919</v>
      </c>
      <c r="I70" s="13">
        <v>303138</v>
      </c>
      <c r="J70" s="15">
        <f t="shared" si="41"/>
        <v>329.85636561479868</v>
      </c>
      <c r="K70" s="12">
        <v>971</v>
      </c>
      <c r="L70" s="13">
        <v>292559</v>
      </c>
      <c r="M70" s="15">
        <f t="shared" si="42"/>
        <v>301.29660144181258</v>
      </c>
      <c r="N70" s="12">
        <v>924</v>
      </c>
      <c r="O70" s="13">
        <v>338707</v>
      </c>
      <c r="P70" s="15">
        <f t="shared" si="43"/>
        <v>366.56601731601734</v>
      </c>
      <c r="Q70" s="12">
        <v>1039</v>
      </c>
      <c r="R70" s="13">
        <v>374786</v>
      </c>
      <c r="S70" s="15">
        <f t="shared" si="44"/>
        <v>360.71799807507216</v>
      </c>
      <c r="T70" s="12">
        <v>1266</v>
      </c>
      <c r="U70" s="13">
        <v>470743</v>
      </c>
      <c r="V70" s="15">
        <f t="shared" si="45"/>
        <v>371.83491311216432</v>
      </c>
      <c r="W70" s="12">
        <v>1392</v>
      </c>
      <c r="X70" s="13">
        <v>488407</v>
      </c>
      <c r="Y70" s="15">
        <f t="shared" si="46"/>
        <v>350.86709770114942</v>
      </c>
    </row>
    <row r="71" spans="1:25" x14ac:dyDescent="0.2">
      <c r="A71" s="2" t="s">
        <v>20</v>
      </c>
      <c r="B71" s="12">
        <v>708</v>
      </c>
      <c r="C71" s="13">
        <v>344774</v>
      </c>
      <c r="D71" s="15">
        <f t="shared" si="39"/>
        <v>486.9689265536723</v>
      </c>
      <c r="E71" s="12">
        <v>678</v>
      </c>
      <c r="F71" s="13">
        <v>285077</v>
      </c>
      <c r="G71" s="15">
        <f t="shared" si="40"/>
        <v>420.46755162241885</v>
      </c>
      <c r="H71" s="12">
        <v>683</v>
      </c>
      <c r="I71" s="13">
        <v>329216</v>
      </c>
      <c r="J71" s="15">
        <f t="shared" si="41"/>
        <v>482.01464128843338</v>
      </c>
      <c r="K71" s="12">
        <v>509</v>
      </c>
      <c r="L71" s="13">
        <v>293909</v>
      </c>
      <c r="M71" s="15">
        <f t="shared" si="42"/>
        <v>577.4243614931238</v>
      </c>
      <c r="N71" s="12">
        <v>552</v>
      </c>
      <c r="O71" s="13">
        <v>341468</v>
      </c>
      <c r="P71" s="15">
        <f t="shared" si="43"/>
        <v>618.60144927536237</v>
      </c>
      <c r="Q71" s="12">
        <v>560</v>
      </c>
      <c r="R71" s="13">
        <v>321221</v>
      </c>
      <c r="S71" s="15">
        <f t="shared" si="44"/>
        <v>573.60892857142858</v>
      </c>
      <c r="T71" s="12">
        <v>572</v>
      </c>
      <c r="U71" s="13">
        <v>302055</v>
      </c>
      <c r="V71" s="15">
        <f t="shared" si="45"/>
        <v>528.06818181818187</v>
      </c>
      <c r="W71" s="12">
        <v>561</v>
      </c>
      <c r="X71" s="13">
        <v>300924</v>
      </c>
      <c r="Y71" s="15">
        <f t="shared" si="46"/>
        <v>536.40641711229944</v>
      </c>
    </row>
    <row r="72" spans="1:25" x14ac:dyDescent="0.2">
      <c r="A72" s="2" t="s">
        <v>21</v>
      </c>
      <c r="B72" s="12">
        <v>977</v>
      </c>
      <c r="C72" s="13">
        <v>320814</v>
      </c>
      <c r="D72" s="15">
        <f t="shared" si="39"/>
        <v>328.36642784032756</v>
      </c>
      <c r="E72" s="12">
        <v>977</v>
      </c>
      <c r="F72" s="13">
        <v>354233</v>
      </c>
      <c r="G72" s="15">
        <f t="shared" si="40"/>
        <v>362.57215967246674</v>
      </c>
      <c r="H72" s="12">
        <v>892</v>
      </c>
      <c r="I72" s="13">
        <v>348967</v>
      </c>
      <c r="J72" s="15">
        <f t="shared" si="41"/>
        <v>391.21860986547085</v>
      </c>
      <c r="K72" s="12">
        <v>776</v>
      </c>
      <c r="L72" s="12">
        <v>207800</v>
      </c>
      <c r="M72" s="15">
        <f t="shared" si="42"/>
        <v>267.78350515463916</v>
      </c>
      <c r="N72" s="12">
        <v>642</v>
      </c>
      <c r="O72" s="13">
        <v>223237</v>
      </c>
      <c r="P72" s="15">
        <f t="shared" si="43"/>
        <v>347.72118380062307</v>
      </c>
      <c r="Q72" s="12">
        <v>929</v>
      </c>
      <c r="R72" s="13">
        <v>290480</v>
      </c>
      <c r="S72" s="15">
        <f t="shared" si="44"/>
        <v>312.68030139935416</v>
      </c>
      <c r="T72" s="12">
        <v>1386</v>
      </c>
      <c r="U72" s="13">
        <v>436676</v>
      </c>
      <c r="V72" s="15">
        <f t="shared" si="45"/>
        <v>315.06204906204908</v>
      </c>
      <c r="W72" s="12">
        <v>1039</v>
      </c>
      <c r="X72" s="13">
        <v>350370</v>
      </c>
      <c r="Y72" s="15">
        <f t="shared" si="46"/>
        <v>337.21847930702597</v>
      </c>
    </row>
    <row r="73" spans="1:25" x14ac:dyDescent="0.2">
      <c r="A73" s="2" t="s">
        <v>22</v>
      </c>
      <c r="B73" s="12">
        <v>1321</v>
      </c>
      <c r="C73" s="13">
        <v>558847</v>
      </c>
      <c r="D73" s="15">
        <f t="shared" si="39"/>
        <v>423.04844814534442</v>
      </c>
      <c r="E73" s="12">
        <v>1422</v>
      </c>
      <c r="F73" s="13">
        <v>581834</v>
      </c>
      <c r="G73" s="15">
        <f t="shared" si="40"/>
        <v>409.16596343178622</v>
      </c>
      <c r="H73" s="12">
        <v>1420</v>
      </c>
      <c r="I73" s="13">
        <v>607900</v>
      </c>
      <c r="J73" s="15">
        <f t="shared" si="41"/>
        <v>428.09859154929575</v>
      </c>
      <c r="K73" s="12">
        <v>1238</v>
      </c>
      <c r="L73" s="13">
        <v>751360</v>
      </c>
      <c r="M73" s="15">
        <f t="shared" si="42"/>
        <v>606.91437802907922</v>
      </c>
      <c r="N73" s="12">
        <v>1405</v>
      </c>
      <c r="O73" s="13">
        <v>986005</v>
      </c>
      <c r="P73" s="15">
        <f t="shared" si="43"/>
        <v>701.78291814946624</v>
      </c>
      <c r="Q73" s="12">
        <v>1448</v>
      </c>
      <c r="R73" s="13">
        <v>1029763</v>
      </c>
      <c r="S73" s="15">
        <f t="shared" si="44"/>
        <v>711.1622928176796</v>
      </c>
      <c r="T73" s="12">
        <v>1721</v>
      </c>
      <c r="U73" s="13">
        <v>855340</v>
      </c>
      <c r="V73" s="15">
        <f t="shared" si="45"/>
        <v>497.00174317257409</v>
      </c>
      <c r="W73" s="12">
        <v>1991</v>
      </c>
      <c r="X73" s="13">
        <v>944482</v>
      </c>
      <c r="Y73" s="15">
        <f t="shared" si="46"/>
        <v>474.37569060773478</v>
      </c>
    </row>
    <row r="74" spans="1:25" x14ac:dyDescent="0.2">
      <c r="A74" s="31" t="s">
        <v>23</v>
      </c>
      <c r="B74" s="32">
        <v>363</v>
      </c>
      <c r="C74" s="33">
        <v>112542</v>
      </c>
      <c r="D74" s="34">
        <f t="shared" si="39"/>
        <v>310.03305785123968</v>
      </c>
      <c r="E74" s="32">
        <v>333</v>
      </c>
      <c r="F74" s="33">
        <v>97022</v>
      </c>
      <c r="G74" s="34">
        <f t="shared" si="40"/>
        <v>291.35735735735733</v>
      </c>
      <c r="H74" s="32">
        <v>167</v>
      </c>
      <c r="I74" s="33">
        <v>61056</v>
      </c>
      <c r="J74" s="34">
        <f t="shared" si="41"/>
        <v>365.6047904191617</v>
      </c>
      <c r="K74" s="32">
        <v>200</v>
      </c>
      <c r="L74" s="33">
        <v>49962</v>
      </c>
      <c r="M74" s="34">
        <f t="shared" si="42"/>
        <v>249.81</v>
      </c>
      <c r="N74" s="32">
        <v>154</v>
      </c>
      <c r="O74" s="33">
        <v>46358</v>
      </c>
      <c r="P74" s="34">
        <f t="shared" si="43"/>
        <v>301.02597402597405</v>
      </c>
      <c r="Q74" s="32">
        <v>112</v>
      </c>
      <c r="R74" s="33">
        <v>23185</v>
      </c>
      <c r="S74" s="34">
        <f t="shared" si="44"/>
        <v>207.00892857142858</v>
      </c>
      <c r="T74" s="32">
        <v>102</v>
      </c>
      <c r="U74" s="33">
        <v>24554</v>
      </c>
      <c r="V74" s="34">
        <f t="shared" si="45"/>
        <v>240.72549019607843</v>
      </c>
      <c r="W74" s="32">
        <v>120</v>
      </c>
      <c r="X74" s="33">
        <v>22591</v>
      </c>
      <c r="Y74" s="34">
        <f t="shared" si="46"/>
        <v>188.25833333333333</v>
      </c>
    </row>
    <row r="75" spans="1:25" x14ac:dyDescent="0.2">
      <c r="A75" s="2" t="s">
        <v>24</v>
      </c>
      <c r="B75" s="12">
        <v>866</v>
      </c>
      <c r="C75" s="13">
        <v>348799</v>
      </c>
      <c r="D75" s="15">
        <f t="shared" si="39"/>
        <v>402.77020785219401</v>
      </c>
      <c r="E75" s="12">
        <v>850</v>
      </c>
      <c r="F75" s="13">
        <v>293728</v>
      </c>
      <c r="G75" s="15">
        <f t="shared" si="40"/>
        <v>345.56235294117647</v>
      </c>
      <c r="H75" s="12">
        <v>699</v>
      </c>
      <c r="I75" s="13">
        <v>348030</v>
      </c>
      <c r="J75" s="15">
        <f t="shared" si="41"/>
        <v>497.89699570815452</v>
      </c>
      <c r="K75" s="12">
        <v>667</v>
      </c>
      <c r="L75" s="13">
        <v>345023</v>
      </c>
      <c r="M75" s="15">
        <f t="shared" si="42"/>
        <v>517.27586206896547</v>
      </c>
      <c r="N75" s="12">
        <v>555</v>
      </c>
      <c r="O75" s="13">
        <v>310437</v>
      </c>
      <c r="P75" s="15">
        <f t="shared" si="43"/>
        <v>559.34594594594591</v>
      </c>
      <c r="Q75" s="12">
        <v>679</v>
      </c>
      <c r="R75" s="13">
        <v>300495</v>
      </c>
      <c r="S75" s="15">
        <f t="shared" si="44"/>
        <v>442.55522827687776</v>
      </c>
      <c r="T75" s="12">
        <v>635</v>
      </c>
      <c r="U75" s="13">
        <v>370403</v>
      </c>
      <c r="V75" s="15">
        <f t="shared" si="45"/>
        <v>583.311811023622</v>
      </c>
      <c r="W75" s="12">
        <v>569</v>
      </c>
      <c r="X75" s="13">
        <v>312810</v>
      </c>
      <c r="Y75" s="15">
        <f t="shared" si="46"/>
        <v>549.75395430579965</v>
      </c>
    </row>
    <row r="76" spans="1:25" x14ac:dyDescent="0.2">
      <c r="A76" s="2" t="s">
        <v>25</v>
      </c>
      <c r="B76" s="12">
        <v>745</v>
      </c>
      <c r="C76" s="13">
        <v>307204</v>
      </c>
      <c r="D76" s="15">
        <f t="shared" si="39"/>
        <v>412.35436241610739</v>
      </c>
      <c r="E76" s="12">
        <v>566</v>
      </c>
      <c r="F76" s="13">
        <v>256031</v>
      </c>
      <c r="G76" s="15">
        <f t="shared" si="40"/>
        <v>452.35159010600705</v>
      </c>
      <c r="H76" s="12">
        <v>560</v>
      </c>
      <c r="I76" s="13">
        <v>311806</v>
      </c>
      <c r="J76" s="15">
        <f t="shared" si="41"/>
        <v>556.79642857142858</v>
      </c>
      <c r="K76" s="12">
        <v>533</v>
      </c>
      <c r="L76" s="13">
        <v>363040</v>
      </c>
      <c r="M76" s="15">
        <f t="shared" si="42"/>
        <v>681.12570356472793</v>
      </c>
      <c r="N76" s="12">
        <v>627</v>
      </c>
      <c r="O76" s="13">
        <v>334058</v>
      </c>
      <c r="P76" s="15">
        <f t="shared" si="43"/>
        <v>532.78787878787875</v>
      </c>
      <c r="Q76" s="12">
        <v>611</v>
      </c>
      <c r="R76" s="13">
        <v>328990</v>
      </c>
      <c r="S76" s="15">
        <f t="shared" si="44"/>
        <v>538.4451718494272</v>
      </c>
      <c r="T76" s="12">
        <v>798</v>
      </c>
      <c r="U76" s="13">
        <v>409865</v>
      </c>
      <c r="V76" s="15">
        <f t="shared" si="45"/>
        <v>513.61528822055141</v>
      </c>
      <c r="W76" s="12">
        <v>830</v>
      </c>
      <c r="X76" s="13">
        <v>391451</v>
      </c>
      <c r="Y76" s="15">
        <f t="shared" si="46"/>
        <v>471.62771084337351</v>
      </c>
    </row>
    <row r="77" spans="1:25" x14ac:dyDescent="0.2">
      <c r="A77" s="2" t="s">
        <v>26</v>
      </c>
      <c r="B77" s="12">
        <v>3185</v>
      </c>
      <c r="C77" s="13">
        <v>1149665</v>
      </c>
      <c r="D77" s="15">
        <f t="shared" si="39"/>
        <v>360.96232339089482</v>
      </c>
      <c r="E77" s="12">
        <v>3405</v>
      </c>
      <c r="F77" s="13">
        <v>1322441</v>
      </c>
      <c r="G77" s="15">
        <f t="shared" si="40"/>
        <v>388.38208516886931</v>
      </c>
      <c r="H77" s="12">
        <v>3725</v>
      </c>
      <c r="I77" s="13">
        <v>1474208</v>
      </c>
      <c r="J77" s="15">
        <f t="shared" si="41"/>
        <v>395.76053691275166</v>
      </c>
      <c r="K77" s="12">
        <v>3834</v>
      </c>
      <c r="L77" s="12">
        <v>1427313</v>
      </c>
      <c r="M77" s="15">
        <f t="shared" si="42"/>
        <v>372.27777777777777</v>
      </c>
      <c r="N77" s="12">
        <v>4068</v>
      </c>
      <c r="O77" s="13">
        <v>1603707</v>
      </c>
      <c r="P77" s="15">
        <f t="shared" si="43"/>
        <v>394.22492625368733</v>
      </c>
      <c r="Q77" s="12">
        <v>3215</v>
      </c>
      <c r="R77" s="13">
        <v>1405641</v>
      </c>
      <c r="S77" s="15">
        <f t="shared" si="44"/>
        <v>437.21337480559873</v>
      </c>
      <c r="T77" s="12">
        <v>2775</v>
      </c>
      <c r="U77" s="13">
        <v>1051894</v>
      </c>
      <c r="V77" s="15">
        <f t="shared" si="45"/>
        <v>379.06090090090089</v>
      </c>
      <c r="W77" s="12">
        <v>3157</v>
      </c>
      <c r="X77" s="13">
        <v>1578559</v>
      </c>
      <c r="Y77" s="15">
        <f t="shared" si="46"/>
        <v>500.01868862844475</v>
      </c>
    </row>
    <row r="78" spans="1:25" x14ac:dyDescent="0.2">
      <c r="A78" s="2" t="s">
        <v>27</v>
      </c>
      <c r="B78" s="12">
        <v>3198</v>
      </c>
      <c r="C78" s="13">
        <v>1155216</v>
      </c>
      <c r="D78" s="15">
        <f t="shared" si="39"/>
        <v>361.23076923076923</v>
      </c>
      <c r="E78" s="12">
        <v>2102</v>
      </c>
      <c r="F78" s="13">
        <v>847734</v>
      </c>
      <c r="G78" s="15">
        <f t="shared" si="40"/>
        <v>403.29876308277829</v>
      </c>
      <c r="H78" s="12">
        <v>2070</v>
      </c>
      <c r="I78" s="13">
        <v>901628</v>
      </c>
      <c r="J78" s="15">
        <f t="shared" si="41"/>
        <v>435.56908212560387</v>
      </c>
      <c r="K78" s="12">
        <v>2831</v>
      </c>
      <c r="L78" s="13">
        <v>1156659</v>
      </c>
      <c r="M78" s="15">
        <f t="shared" si="42"/>
        <v>408.56905687036385</v>
      </c>
      <c r="N78" s="12">
        <v>1907</v>
      </c>
      <c r="O78" s="13">
        <v>820354</v>
      </c>
      <c r="P78" s="15">
        <f t="shared" si="43"/>
        <v>430.18038804404824</v>
      </c>
      <c r="Q78" s="12">
        <v>2002</v>
      </c>
      <c r="R78" s="13">
        <v>699656</v>
      </c>
      <c r="S78" s="15">
        <f t="shared" si="44"/>
        <v>349.47852147852149</v>
      </c>
      <c r="T78" s="12">
        <v>2043</v>
      </c>
      <c r="U78" s="13">
        <v>766536</v>
      </c>
      <c r="V78" s="15">
        <f t="shared" si="45"/>
        <v>375.20117474302498</v>
      </c>
      <c r="W78" s="12">
        <v>2194</v>
      </c>
      <c r="X78" s="13">
        <v>901345</v>
      </c>
      <c r="Y78" s="15">
        <f t="shared" si="46"/>
        <v>410.82269826800365</v>
      </c>
    </row>
    <row r="79" spans="1:25" x14ac:dyDescent="0.2">
      <c r="A79" s="2" t="s">
        <v>28</v>
      </c>
      <c r="B79" s="12">
        <f>SUM(B67:B78)</f>
        <v>14773</v>
      </c>
      <c r="C79" s="13">
        <f>SUM(C67:C78)</f>
        <v>4985189</v>
      </c>
      <c r="D79" s="15">
        <f>C79/B79</f>
        <v>337.45271779597914</v>
      </c>
      <c r="E79" s="12">
        <f>SUM(E67:E78)</f>
        <v>13293</v>
      </c>
      <c r="F79" s="13">
        <f>SUM(F67:F78)</f>
        <v>4691680</v>
      </c>
      <c r="G79" s="15">
        <f>F79/E79</f>
        <v>352.94365455502896</v>
      </c>
      <c r="H79" s="12">
        <f>SUM(H67:H78)</f>
        <v>13322</v>
      </c>
      <c r="I79" s="13">
        <f>SUM(I67:I78)</f>
        <v>5169451</v>
      </c>
      <c r="J79" s="15">
        <f>I79/H79</f>
        <v>388.03865785918032</v>
      </c>
      <c r="K79" s="12">
        <f>SUM(K67:K78)</f>
        <v>13693</v>
      </c>
      <c r="L79" s="13">
        <f>SUM(L67:L78)</f>
        <v>5419365</v>
      </c>
      <c r="M79" s="15">
        <f>L79/K79</f>
        <v>395.77630906302488</v>
      </c>
      <c r="N79" s="12">
        <f>SUM(N67:N78)</f>
        <v>12651</v>
      </c>
      <c r="O79" s="13">
        <f>SUM(O67:O78)</f>
        <v>5537970</v>
      </c>
      <c r="P79" s="15">
        <f>O79/N79</f>
        <v>437.74958501304246</v>
      </c>
      <c r="Q79" s="12">
        <f>SUM(Q67:Q78)</f>
        <v>12750</v>
      </c>
      <c r="R79" s="13">
        <f>SUM(R67:R78)</f>
        <v>5439579</v>
      </c>
      <c r="S79" s="15">
        <f>R79/Q79</f>
        <v>426.63364705882356</v>
      </c>
      <c r="T79" s="12">
        <f>SUM(T67:T78)</f>
        <v>13669</v>
      </c>
      <c r="U79" s="13">
        <f>SUM(U67:U78)</f>
        <v>5365293</v>
      </c>
      <c r="V79" s="15">
        <f>U79/T79</f>
        <v>392.51539980978856</v>
      </c>
      <c r="W79" s="12">
        <f>SUM(W67:W78)</f>
        <v>14573</v>
      </c>
      <c r="X79" s="13">
        <f>SUM(X67:X78)</f>
        <v>6096714</v>
      </c>
      <c r="Y79" s="15">
        <f t="shared" si="46"/>
        <v>418.35682426404998</v>
      </c>
    </row>
    <row r="80" spans="1:25" x14ac:dyDescent="0.2">
      <c r="A80" s="38" t="s">
        <v>70</v>
      </c>
      <c r="B80" s="35">
        <f>B74</f>
        <v>363</v>
      </c>
      <c r="C80" s="36">
        <f>C74</f>
        <v>112542</v>
      </c>
      <c r="D80" s="37">
        <f>C80/B80</f>
        <v>310.03305785123968</v>
      </c>
      <c r="E80" s="35">
        <f>E74</f>
        <v>333</v>
      </c>
      <c r="F80" s="36">
        <f>F74</f>
        <v>97022</v>
      </c>
      <c r="G80" s="37">
        <f>F80/E80</f>
        <v>291.35735735735733</v>
      </c>
      <c r="H80" s="35">
        <f>H74</f>
        <v>167</v>
      </c>
      <c r="I80" s="36">
        <f>I74</f>
        <v>61056</v>
      </c>
      <c r="J80" s="37">
        <f>I80/H80</f>
        <v>365.6047904191617</v>
      </c>
      <c r="K80" s="35">
        <f>K74</f>
        <v>200</v>
      </c>
      <c r="L80" s="36">
        <f>L74</f>
        <v>49962</v>
      </c>
      <c r="M80" s="37">
        <f>L80/K80</f>
        <v>249.81</v>
      </c>
      <c r="N80" s="35">
        <f>N74</f>
        <v>154</v>
      </c>
      <c r="O80" s="36">
        <f>O74</f>
        <v>46358</v>
      </c>
      <c r="P80" s="37">
        <f>O80/N80</f>
        <v>301.02597402597405</v>
      </c>
      <c r="Q80" s="35">
        <f>Q74</f>
        <v>112</v>
      </c>
      <c r="R80" s="36">
        <f>R74</f>
        <v>23185</v>
      </c>
      <c r="S80" s="37">
        <f>R80/Q80</f>
        <v>207.00892857142858</v>
      </c>
      <c r="T80" s="35">
        <f>T74</f>
        <v>102</v>
      </c>
      <c r="U80" s="36">
        <f>U74</f>
        <v>24554</v>
      </c>
      <c r="V80" s="37">
        <f>U80/T80</f>
        <v>240.72549019607843</v>
      </c>
      <c r="W80" s="35">
        <f>W74</f>
        <v>120</v>
      </c>
      <c r="X80" s="36">
        <f>X74</f>
        <v>22591</v>
      </c>
      <c r="Y80" s="37">
        <f t="shared" si="46"/>
        <v>188.25833333333333</v>
      </c>
    </row>
    <row r="81" spans="1:25" x14ac:dyDescent="0.2">
      <c r="A81" s="66" t="s">
        <v>32</v>
      </c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</row>
    <row r="82" spans="1:25" x14ac:dyDescent="0.2">
      <c r="C82"/>
      <c r="F82"/>
      <c r="I82"/>
      <c r="O82"/>
      <c r="R82"/>
      <c r="U82"/>
      <c r="X82"/>
    </row>
    <row r="84" spans="1:25" ht="14.25" x14ac:dyDescent="0.2">
      <c r="A84" s="68" t="s">
        <v>68</v>
      </c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70"/>
    </row>
    <row r="85" spans="1:25" x14ac:dyDescent="0.2">
      <c r="A85" s="2"/>
      <c r="B85" s="67" t="s">
        <v>3</v>
      </c>
      <c r="C85" s="67"/>
      <c r="D85" s="67"/>
      <c r="E85" s="67" t="s">
        <v>4</v>
      </c>
      <c r="F85" s="67"/>
      <c r="G85" s="67"/>
      <c r="H85" s="67" t="s">
        <v>5</v>
      </c>
      <c r="I85" s="67"/>
      <c r="J85" s="67"/>
      <c r="K85" s="67" t="s">
        <v>6</v>
      </c>
      <c r="L85" s="67"/>
      <c r="M85" s="67"/>
      <c r="N85" s="67" t="s">
        <v>7</v>
      </c>
      <c r="O85" s="67"/>
      <c r="P85" s="67"/>
      <c r="Q85" s="67" t="s">
        <v>8</v>
      </c>
      <c r="R85" s="67"/>
      <c r="S85" s="67"/>
      <c r="T85" s="67" t="s">
        <v>9</v>
      </c>
      <c r="U85" s="67"/>
      <c r="V85" s="67"/>
      <c r="W85" s="67" t="s">
        <v>10</v>
      </c>
      <c r="X85" s="67"/>
      <c r="Y85" s="67"/>
    </row>
    <row r="86" spans="1:25" x14ac:dyDescent="0.2">
      <c r="A86" s="3"/>
      <c r="B86" s="4" t="s">
        <v>11</v>
      </c>
      <c r="C86" s="5" t="s">
        <v>12</v>
      </c>
      <c r="D86" s="4" t="s">
        <v>13</v>
      </c>
      <c r="E86" s="4" t="s">
        <v>14</v>
      </c>
      <c r="F86" s="5" t="s">
        <v>12</v>
      </c>
      <c r="G86" s="4" t="s">
        <v>15</v>
      </c>
      <c r="H86" s="4" t="s">
        <v>14</v>
      </c>
      <c r="I86" s="5" t="s">
        <v>12</v>
      </c>
      <c r="J86" s="4" t="s">
        <v>15</v>
      </c>
      <c r="K86" s="4" t="s">
        <v>14</v>
      </c>
      <c r="L86" s="4" t="s">
        <v>12</v>
      </c>
      <c r="M86" s="4" t="s">
        <v>15</v>
      </c>
      <c r="N86" s="4" t="s">
        <v>14</v>
      </c>
      <c r="O86" s="5" t="s">
        <v>12</v>
      </c>
      <c r="P86" s="4" t="s">
        <v>15</v>
      </c>
      <c r="Q86" s="4" t="s">
        <v>14</v>
      </c>
      <c r="R86" s="5" t="s">
        <v>12</v>
      </c>
      <c r="S86" s="4" t="s">
        <v>15</v>
      </c>
      <c r="T86" s="4" t="s">
        <v>14</v>
      </c>
      <c r="U86" s="5" t="s">
        <v>12</v>
      </c>
      <c r="V86" s="4" t="s">
        <v>15</v>
      </c>
      <c r="W86" s="4" t="s">
        <v>14</v>
      </c>
      <c r="X86" s="5" t="s">
        <v>12</v>
      </c>
      <c r="Y86" s="4" t="s">
        <v>15</v>
      </c>
    </row>
    <row r="87" spans="1:25" x14ac:dyDescent="0.2">
      <c r="A87" s="2" t="s">
        <v>21</v>
      </c>
      <c r="B87" s="12">
        <v>200</v>
      </c>
      <c r="C87" s="13">
        <v>133674</v>
      </c>
      <c r="D87" s="15">
        <f>C87/B87</f>
        <v>668.37</v>
      </c>
      <c r="E87" s="12">
        <v>185</v>
      </c>
      <c r="F87" s="13">
        <v>86857</v>
      </c>
      <c r="G87" s="15">
        <f>F87/E87</f>
        <v>469.49729729729728</v>
      </c>
      <c r="H87" s="12">
        <v>279</v>
      </c>
      <c r="I87" s="13">
        <v>142214</v>
      </c>
      <c r="J87" s="15">
        <f>I87/H87</f>
        <v>509.72759856630825</v>
      </c>
      <c r="K87" s="12">
        <v>423</v>
      </c>
      <c r="L87" s="12">
        <v>134725</v>
      </c>
      <c r="M87" s="15">
        <f>L87/K87</f>
        <v>318.49881796690306</v>
      </c>
      <c r="N87" s="12">
        <v>375</v>
      </c>
      <c r="O87" s="13">
        <v>144522</v>
      </c>
      <c r="P87" s="15">
        <f>O87/N87</f>
        <v>385.392</v>
      </c>
      <c r="Q87" s="12">
        <v>436</v>
      </c>
      <c r="R87" s="13">
        <v>154543</v>
      </c>
      <c r="S87" s="15">
        <f>R87/Q87</f>
        <v>354.45642201834863</v>
      </c>
      <c r="T87" s="12">
        <v>422</v>
      </c>
      <c r="U87" s="13">
        <v>193330</v>
      </c>
      <c r="V87" s="15">
        <f>U87/T87</f>
        <v>458.12796208530807</v>
      </c>
      <c r="W87" s="12">
        <v>335</v>
      </c>
      <c r="X87" s="13">
        <v>164512</v>
      </c>
      <c r="Y87" s="15">
        <f>X87/W87</f>
        <v>491.08059701492539</v>
      </c>
    </row>
    <row r="88" spans="1:25" x14ac:dyDescent="0.2">
      <c r="A88" s="2" t="s">
        <v>22</v>
      </c>
      <c r="B88" s="12">
        <v>820</v>
      </c>
      <c r="C88" s="13">
        <v>489551</v>
      </c>
      <c r="D88" s="15">
        <f t="shared" ref="D88:D93" si="47">C88/B88</f>
        <v>597.01341463414633</v>
      </c>
      <c r="E88" s="12">
        <v>653</v>
      </c>
      <c r="F88" s="13">
        <v>409790</v>
      </c>
      <c r="G88" s="15">
        <f t="shared" ref="G88:G93" si="48">F88/E88</f>
        <v>627.54977029096483</v>
      </c>
      <c r="H88" s="12">
        <v>589</v>
      </c>
      <c r="I88" s="13">
        <v>428148</v>
      </c>
      <c r="J88" s="15">
        <f t="shared" ref="J88:J93" si="49">I88/H88</f>
        <v>726.90662139219012</v>
      </c>
      <c r="K88" s="12">
        <v>454</v>
      </c>
      <c r="L88" s="13">
        <v>381786</v>
      </c>
      <c r="M88" s="15">
        <f t="shared" ref="M88:M93" si="50">L88/K88</f>
        <v>840.93832599118946</v>
      </c>
      <c r="N88" s="12">
        <v>576</v>
      </c>
      <c r="O88" s="13">
        <v>414785</v>
      </c>
      <c r="P88" s="15">
        <f t="shared" ref="P88:P94" si="51">O88/N88</f>
        <v>720.11284722222217</v>
      </c>
      <c r="Q88" s="12">
        <v>595</v>
      </c>
      <c r="R88" s="13">
        <v>432791</v>
      </c>
      <c r="S88" s="15">
        <f t="shared" ref="S88:S93" si="52">R88/Q88</f>
        <v>727.37983193277307</v>
      </c>
      <c r="T88" s="12">
        <v>475</v>
      </c>
      <c r="U88" s="13">
        <v>432402</v>
      </c>
      <c r="V88" s="15">
        <f t="shared" ref="V88:V93" si="53">U88/T88</f>
        <v>910.32</v>
      </c>
      <c r="W88" s="12">
        <v>540</v>
      </c>
      <c r="X88" s="13">
        <v>498333</v>
      </c>
      <c r="Y88" s="15">
        <f t="shared" ref="Y88:Y93" si="54">X88/W88</f>
        <v>922.83888888888885</v>
      </c>
    </row>
    <row r="89" spans="1:25" x14ac:dyDescent="0.2">
      <c r="A89" s="31" t="s">
        <v>23</v>
      </c>
      <c r="B89" s="32" t="s">
        <v>35</v>
      </c>
      <c r="C89" s="32" t="s">
        <v>35</v>
      </c>
      <c r="D89" s="32" t="s">
        <v>35</v>
      </c>
      <c r="E89" s="32" t="s">
        <v>35</v>
      </c>
      <c r="F89" s="32" t="s">
        <v>35</v>
      </c>
      <c r="G89" s="32" t="s">
        <v>35</v>
      </c>
      <c r="H89" s="32" t="s">
        <v>35</v>
      </c>
      <c r="I89" s="32" t="s">
        <v>35</v>
      </c>
      <c r="J89" s="32" t="s">
        <v>35</v>
      </c>
      <c r="K89" s="32" t="s">
        <v>35</v>
      </c>
      <c r="L89" s="32" t="s">
        <v>35</v>
      </c>
      <c r="M89" s="32" t="s">
        <v>35</v>
      </c>
      <c r="N89" s="32">
        <v>4</v>
      </c>
      <c r="O89" s="33">
        <v>1748</v>
      </c>
      <c r="P89" s="34">
        <f t="shared" si="51"/>
        <v>437</v>
      </c>
      <c r="Q89" s="32" t="s">
        <v>35</v>
      </c>
      <c r="R89" s="32" t="s">
        <v>35</v>
      </c>
      <c r="S89" s="32" t="s">
        <v>35</v>
      </c>
      <c r="T89" s="32" t="s">
        <v>35</v>
      </c>
      <c r="U89" s="32" t="s">
        <v>35</v>
      </c>
      <c r="V89" s="32" t="s">
        <v>35</v>
      </c>
      <c r="W89" s="32" t="s">
        <v>35</v>
      </c>
      <c r="X89" s="32" t="s">
        <v>35</v>
      </c>
      <c r="Y89" s="32" t="s">
        <v>35</v>
      </c>
    </row>
    <row r="90" spans="1:25" x14ac:dyDescent="0.2">
      <c r="A90" s="2" t="s">
        <v>24</v>
      </c>
      <c r="B90" s="12">
        <v>231</v>
      </c>
      <c r="C90" s="13">
        <v>124692</v>
      </c>
      <c r="D90" s="15">
        <f t="shared" si="47"/>
        <v>539.79220779220782</v>
      </c>
      <c r="E90" s="12">
        <v>341</v>
      </c>
      <c r="F90" s="13">
        <v>188502</v>
      </c>
      <c r="G90" s="15">
        <f t="shared" si="48"/>
        <v>552.79178885630495</v>
      </c>
      <c r="H90" s="12">
        <v>241</v>
      </c>
      <c r="I90" s="13">
        <v>141283</v>
      </c>
      <c r="J90" s="15">
        <f t="shared" si="49"/>
        <v>586.23651452282161</v>
      </c>
      <c r="K90" s="12">
        <v>230</v>
      </c>
      <c r="L90" s="13">
        <v>143691</v>
      </c>
      <c r="M90" s="15">
        <f t="shared" si="50"/>
        <v>624.74347826086955</v>
      </c>
      <c r="N90" s="12">
        <v>251</v>
      </c>
      <c r="O90" s="13">
        <v>175261</v>
      </c>
      <c r="P90" s="15">
        <f t="shared" si="51"/>
        <v>698.25099601593627</v>
      </c>
      <c r="Q90" s="12">
        <v>306</v>
      </c>
      <c r="R90" s="13">
        <v>181199</v>
      </c>
      <c r="S90" s="15">
        <f t="shared" si="52"/>
        <v>592.15359477124184</v>
      </c>
      <c r="T90" s="12">
        <v>379</v>
      </c>
      <c r="U90" s="13">
        <v>198838</v>
      </c>
      <c r="V90" s="15">
        <f t="shared" si="53"/>
        <v>524.63852242744065</v>
      </c>
      <c r="W90" s="12">
        <v>403</v>
      </c>
      <c r="X90" s="13">
        <v>181176</v>
      </c>
      <c r="Y90" s="15">
        <f t="shared" si="54"/>
        <v>449.56823821339952</v>
      </c>
    </row>
    <row r="91" spans="1:25" x14ac:dyDescent="0.2">
      <c r="A91" s="2" t="s">
        <v>26</v>
      </c>
      <c r="B91" s="12">
        <v>2281</v>
      </c>
      <c r="C91" s="13">
        <v>1120877</v>
      </c>
      <c r="D91" s="15">
        <f t="shared" si="47"/>
        <v>491.39719421306444</v>
      </c>
      <c r="E91" s="12">
        <v>1911</v>
      </c>
      <c r="F91" s="13">
        <v>1130370</v>
      </c>
      <c r="G91" s="15">
        <f t="shared" si="48"/>
        <v>591.50706436420717</v>
      </c>
      <c r="H91" s="12">
        <v>2235</v>
      </c>
      <c r="I91" s="13">
        <v>931794</v>
      </c>
      <c r="J91" s="15">
        <f t="shared" si="49"/>
        <v>416.91006711409398</v>
      </c>
      <c r="K91" s="12">
        <v>2572</v>
      </c>
      <c r="L91" s="12">
        <v>1286427</v>
      </c>
      <c r="M91" s="15">
        <f t="shared" si="50"/>
        <v>500.16601866251943</v>
      </c>
      <c r="N91" s="12">
        <v>2702</v>
      </c>
      <c r="O91" s="13">
        <v>1269558</v>
      </c>
      <c r="P91" s="15">
        <f t="shared" si="51"/>
        <v>469.85862324204294</v>
      </c>
      <c r="Q91" s="12">
        <v>3031</v>
      </c>
      <c r="R91" s="13">
        <v>1873255</v>
      </c>
      <c r="S91" s="15">
        <f t="shared" si="52"/>
        <v>618.03200263939289</v>
      </c>
      <c r="T91" s="12">
        <v>3230</v>
      </c>
      <c r="U91" s="13">
        <v>1923433</v>
      </c>
      <c r="V91" s="15">
        <f t="shared" si="53"/>
        <v>595.49009287925696</v>
      </c>
      <c r="W91" s="12">
        <v>3094</v>
      </c>
      <c r="X91" s="13">
        <v>1680316</v>
      </c>
      <c r="Y91" s="15">
        <f t="shared" si="54"/>
        <v>543.08855850032319</v>
      </c>
    </row>
    <row r="92" spans="1:25" x14ac:dyDescent="0.2">
      <c r="A92" s="2" t="s">
        <v>27</v>
      </c>
      <c r="B92" s="12">
        <v>4344</v>
      </c>
      <c r="C92" s="13">
        <v>2362552</v>
      </c>
      <c r="D92" s="15">
        <f t="shared" si="47"/>
        <v>543.86556169429093</v>
      </c>
      <c r="E92" s="12">
        <v>4219</v>
      </c>
      <c r="F92" s="13">
        <v>2669441</v>
      </c>
      <c r="G92" s="15">
        <f t="shared" si="48"/>
        <v>632.71889073240106</v>
      </c>
      <c r="H92" s="12">
        <v>4419</v>
      </c>
      <c r="I92" s="13">
        <v>2753144</v>
      </c>
      <c r="J92" s="15">
        <f t="shared" si="49"/>
        <v>623.02421362299162</v>
      </c>
      <c r="K92" s="12">
        <v>4396</v>
      </c>
      <c r="L92" s="13">
        <v>2614103</v>
      </c>
      <c r="M92" s="15">
        <f t="shared" si="50"/>
        <v>594.65491355777976</v>
      </c>
      <c r="N92" s="12">
        <v>5378</v>
      </c>
      <c r="O92" s="13">
        <v>3021198</v>
      </c>
      <c r="P92" s="15">
        <f t="shared" si="51"/>
        <v>561.76980290070662</v>
      </c>
      <c r="Q92" s="12">
        <v>6199</v>
      </c>
      <c r="R92" s="13">
        <v>3573907</v>
      </c>
      <c r="S92" s="15">
        <f t="shared" si="52"/>
        <v>576.52960154863683</v>
      </c>
      <c r="T92" s="12">
        <v>6922</v>
      </c>
      <c r="U92" s="13">
        <v>3915172</v>
      </c>
      <c r="V92" s="15">
        <f t="shared" si="53"/>
        <v>565.61282866223632</v>
      </c>
      <c r="W92" s="12">
        <v>6791</v>
      </c>
      <c r="X92" s="13">
        <v>4323728</v>
      </c>
      <c r="Y92" s="15">
        <f t="shared" si="54"/>
        <v>636.6850242968635</v>
      </c>
    </row>
    <row r="93" spans="1:25" x14ac:dyDescent="0.2">
      <c r="A93" s="2" t="s">
        <v>28</v>
      </c>
      <c r="B93" s="12">
        <f>SUM(B87:B92)</f>
        <v>7876</v>
      </c>
      <c r="C93" s="13">
        <f>SUM(C87:C92)</f>
        <v>4231346</v>
      </c>
      <c r="D93" s="15">
        <f t="shared" si="47"/>
        <v>537.24555611985784</v>
      </c>
      <c r="E93" s="12">
        <f>SUM(E87:E92)</f>
        <v>7309</v>
      </c>
      <c r="F93" s="13">
        <f>SUM(F87:F92)</f>
        <v>4484960</v>
      </c>
      <c r="G93" s="15">
        <f t="shared" si="48"/>
        <v>613.62156245724452</v>
      </c>
      <c r="H93" s="12">
        <f>SUM(H87:H92)</f>
        <v>7763</v>
      </c>
      <c r="I93" s="13">
        <f>SUM(I87:I92)</f>
        <v>4396583</v>
      </c>
      <c r="J93" s="15">
        <f t="shared" si="49"/>
        <v>566.35102408862554</v>
      </c>
      <c r="K93" s="12">
        <f>SUM(K87:K92)</f>
        <v>8075</v>
      </c>
      <c r="L93" s="13">
        <f>SUM(L87:L92)</f>
        <v>4560732</v>
      </c>
      <c r="M93" s="15">
        <f t="shared" si="50"/>
        <v>564.79653250773993</v>
      </c>
      <c r="N93" s="12">
        <f>SUM(N87:N92)</f>
        <v>9286</v>
      </c>
      <c r="O93" s="13">
        <f>SUM(O87:O92)</f>
        <v>5027072</v>
      </c>
      <c r="P93" s="15">
        <f t="shared" si="51"/>
        <v>541.36032737454229</v>
      </c>
      <c r="Q93" s="12">
        <f>SUM(Q87:Q92)</f>
        <v>10567</v>
      </c>
      <c r="R93" s="13">
        <f>SUM(R87:R92)</f>
        <v>6215695</v>
      </c>
      <c r="S93" s="15">
        <f t="shared" si="52"/>
        <v>588.21756411469664</v>
      </c>
      <c r="T93" s="12">
        <f>SUM(T87:T92)</f>
        <v>11428</v>
      </c>
      <c r="U93" s="13">
        <f>SUM(U87:U92)</f>
        <v>6663175</v>
      </c>
      <c r="V93" s="15">
        <f t="shared" si="53"/>
        <v>583.05696534826745</v>
      </c>
      <c r="W93" s="12">
        <f>SUM(W87:W92)</f>
        <v>11163</v>
      </c>
      <c r="X93" s="13">
        <f>SUM(X87:X92)</f>
        <v>6848065</v>
      </c>
      <c r="Y93" s="15">
        <f t="shared" si="54"/>
        <v>613.46098718982353</v>
      </c>
    </row>
    <row r="94" spans="1:25" x14ac:dyDescent="0.2">
      <c r="A94" s="38" t="s">
        <v>70</v>
      </c>
      <c r="B94" s="35" t="str">
        <f t="shared" ref="B94:O94" si="55">B89</f>
        <v>--</v>
      </c>
      <c r="C94" s="36" t="str">
        <f t="shared" si="55"/>
        <v>--</v>
      </c>
      <c r="D94" s="37" t="str">
        <f t="shared" si="55"/>
        <v>--</v>
      </c>
      <c r="E94" s="35" t="str">
        <f t="shared" si="55"/>
        <v>--</v>
      </c>
      <c r="F94" s="36" t="str">
        <f t="shared" si="55"/>
        <v>--</v>
      </c>
      <c r="G94" s="37" t="str">
        <f t="shared" si="55"/>
        <v>--</v>
      </c>
      <c r="H94" s="35" t="str">
        <f t="shared" si="55"/>
        <v>--</v>
      </c>
      <c r="I94" s="36" t="str">
        <f t="shared" si="55"/>
        <v>--</v>
      </c>
      <c r="J94" s="37" t="str">
        <f t="shared" si="55"/>
        <v>--</v>
      </c>
      <c r="K94" s="35" t="str">
        <f t="shared" si="55"/>
        <v>--</v>
      </c>
      <c r="L94" s="36" t="str">
        <f t="shared" si="55"/>
        <v>--</v>
      </c>
      <c r="M94" s="37" t="str">
        <f t="shared" si="55"/>
        <v>--</v>
      </c>
      <c r="N94" s="35">
        <f t="shared" si="55"/>
        <v>4</v>
      </c>
      <c r="O94" s="36">
        <f t="shared" si="55"/>
        <v>1748</v>
      </c>
      <c r="P94" s="37">
        <f t="shared" si="51"/>
        <v>437</v>
      </c>
      <c r="Q94" s="35" t="str">
        <f t="shared" ref="Q94:Y94" si="56">Q89</f>
        <v>--</v>
      </c>
      <c r="R94" s="36" t="str">
        <f t="shared" si="56"/>
        <v>--</v>
      </c>
      <c r="S94" s="37" t="str">
        <f t="shared" si="56"/>
        <v>--</v>
      </c>
      <c r="T94" s="35" t="str">
        <f t="shared" si="56"/>
        <v>--</v>
      </c>
      <c r="U94" s="36" t="str">
        <f t="shared" si="56"/>
        <v>--</v>
      </c>
      <c r="V94" s="37" t="str">
        <f t="shared" si="56"/>
        <v>--</v>
      </c>
      <c r="W94" s="35" t="str">
        <f t="shared" si="56"/>
        <v>--</v>
      </c>
      <c r="X94" s="36" t="str">
        <f t="shared" si="56"/>
        <v>--</v>
      </c>
      <c r="Y94" s="37" t="str">
        <f t="shared" si="56"/>
        <v>--</v>
      </c>
    </row>
    <row r="95" spans="1:25" x14ac:dyDescent="0.2">
      <c r="A95" s="66" t="s">
        <v>32</v>
      </c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</row>
    <row r="98" spans="1:25" ht="14.25" x14ac:dyDescent="0.2">
      <c r="A98" s="68" t="s">
        <v>69</v>
      </c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70"/>
    </row>
    <row r="99" spans="1:25" x14ac:dyDescent="0.2">
      <c r="A99" s="2"/>
      <c r="B99" s="67" t="s">
        <v>3</v>
      </c>
      <c r="C99" s="67"/>
      <c r="D99" s="67"/>
      <c r="E99" s="67" t="s">
        <v>4</v>
      </c>
      <c r="F99" s="67"/>
      <c r="G99" s="67"/>
      <c r="H99" s="67" t="s">
        <v>5</v>
      </c>
      <c r="I99" s="67"/>
      <c r="J99" s="67"/>
      <c r="K99" s="67" t="s">
        <v>6</v>
      </c>
      <c r="L99" s="67"/>
      <c r="M99" s="67"/>
      <c r="N99" s="67" t="s">
        <v>7</v>
      </c>
      <c r="O99" s="67"/>
      <c r="P99" s="67"/>
      <c r="Q99" s="67" t="s">
        <v>8</v>
      </c>
      <c r="R99" s="67"/>
      <c r="S99" s="67"/>
      <c r="T99" s="67" t="s">
        <v>9</v>
      </c>
      <c r="U99" s="67"/>
      <c r="V99" s="67"/>
      <c r="W99" s="67" t="s">
        <v>10</v>
      </c>
      <c r="X99" s="67"/>
      <c r="Y99" s="67"/>
    </row>
    <row r="100" spans="1:25" x14ac:dyDescent="0.2">
      <c r="A100" s="3"/>
      <c r="B100" s="4" t="s">
        <v>11</v>
      </c>
      <c r="C100" s="5" t="s">
        <v>12</v>
      </c>
      <c r="D100" s="4" t="s">
        <v>13</v>
      </c>
      <c r="E100" s="4" t="s">
        <v>14</v>
      </c>
      <c r="F100" s="5" t="s">
        <v>12</v>
      </c>
      <c r="G100" s="4" t="s">
        <v>15</v>
      </c>
      <c r="H100" s="4" t="s">
        <v>14</v>
      </c>
      <c r="I100" s="5" t="s">
        <v>12</v>
      </c>
      <c r="J100" s="4" t="s">
        <v>15</v>
      </c>
      <c r="K100" s="4" t="s">
        <v>14</v>
      </c>
      <c r="L100" s="4" t="s">
        <v>12</v>
      </c>
      <c r="M100" s="4" t="s">
        <v>15</v>
      </c>
      <c r="N100" s="4" t="s">
        <v>14</v>
      </c>
      <c r="O100" s="5" t="s">
        <v>12</v>
      </c>
      <c r="P100" s="4" t="s">
        <v>15</v>
      </c>
      <c r="Q100" s="4" t="s">
        <v>14</v>
      </c>
      <c r="R100" s="5" t="s">
        <v>12</v>
      </c>
      <c r="S100" s="4" t="s">
        <v>15</v>
      </c>
      <c r="T100" s="4" t="s">
        <v>14</v>
      </c>
      <c r="U100" s="5" t="s">
        <v>12</v>
      </c>
      <c r="V100" s="4" t="s">
        <v>15</v>
      </c>
      <c r="W100" s="4" t="s">
        <v>14</v>
      </c>
      <c r="X100" s="5" t="s">
        <v>12</v>
      </c>
      <c r="Y100" s="4" t="s">
        <v>15</v>
      </c>
    </row>
    <row r="101" spans="1:25" x14ac:dyDescent="0.2">
      <c r="A101" s="2" t="s">
        <v>16</v>
      </c>
      <c r="B101" s="12">
        <f t="shared" ref="B101:C105" si="57">B47+B67</f>
        <v>16192</v>
      </c>
      <c r="C101" s="13">
        <f t="shared" si="57"/>
        <v>2469266</v>
      </c>
      <c r="D101" s="15">
        <f>C101/B101</f>
        <v>152.49913537549406</v>
      </c>
      <c r="E101" s="12">
        <f t="shared" ref="E101:F105" si="58">E47+E67</f>
        <v>14473</v>
      </c>
      <c r="F101" s="13">
        <f t="shared" si="58"/>
        <v>2592321</v>
      </c>
      <c r="G101" s="15">
        <f>F101/E101</f>
        <v>179.11428176604713</v>
      </c>
      <c r="H101" s="12">
        <f t="shared" ref="H101:I105" si="59">H47+H67</f>
        <v>13994</v>
      </c>
      <c r="I101" s="13">
        <f t="shared" si="59"/>
        <v>2371708</v>
      </c>
      <c r="J101" s="15">
        <f>I101/H101</f>
        <v>169.48034872088039</v>
      </c>
      <c r="K101" s="12">
        <f t="shared" ref="K101:L105" si="60">K47+K67</f>
        <v>13864</v>
      </c>
      <c r="L101" s="13">
        <f t="shared" si="60"/>
        <v>2837106</v>
      </c>
      <c r="M101" s="15">
        <f>L101/K101</f>
        <v>204.63834391229082</v>
      </c>
      <c r="N101" s="12">
        <f t="shared" ref="N101:O105" si="61">N47+N67</f>
        <v>13445</v>
      </c>
      <c r="O101" s="13">
        <f t="shared" si="61"/>
        <v>2997418</v>
      </c>
      <c r="P101" s="15">
        <f>O101/N101</f>
        <v>222.93923391595388</v>
      </c>
      <c r="Q101" s="12">
        <f t="shared" ref="Q101:R105" si="62">Q47+Q67</f>
        <v>14037</v>
      </c>
      <c r="R101" s="13">
        <f t="shared" si="62"/>
        <v>3360581</v>
      </c>
      <c r="S101" s="15">
        <f>R101/Q101</f>
        <v>239.40877680416042</v>
      </c>
      <c r="T101" s="12">
        <f t="shared" ref="T101:U105" si="63">T47+T67</f>
        <v>15550</v>
      </c>
      <c r="U101" s="13">
        <f t="shared" si="63"/>
        <v>3268378</v>
      </c>
      <c r="V101" s="15">
        <f>U101/T101</f>
        <v>210.1850803858521</v>
      </c>
      <c r="W101" s="12">
        <f t="shared" ref="W101:X105" si="64">W47+W67</f>
        <v>14778</v>
      </c>
      <c r="X101" s="13">
        <f t="shared" si="64"/>
        <v>3513045</v>
      </c>
      <c r="Y101" s="15">
        <f>X101/W101</f>
        <v>237.72127486804709</v>
      </c>
    </row>
    <row r="102" spans="1:25" x14ac:dyDescent="0.2">
      <c r="A102" s="2" t="s">
        <v>17</v>
      </c>
      <c r="B102" s="12">
        <f t="shared" si="57"/>
        <v>18289</v>
      </c>
      <c r="C102" s="13">
        <f t="shared" si="57"/>
        <v>2502591</v>
      </c>
      <c r="D102" s="15">
        <f t="shared" ref="D102:D110" si="65">C102/B102</f>
        <v>136.83585761933404</v>
      </c>
      <c r="E102" s="12">
        <f t="shared" si="58"/>
        <v>18592</v>
      </c>
      <c r="F102" s="13">
        <f t="shared" si="58"/>
        <v>2659915</v>
      </c>
      <c r="G102" s="15">
        <f t="shared" ref="G102:G112" si="66">F102/E102</f>
        <v>143.06771729776247</v>
      </c>
      <c r="H102" s="12">
        <f t="shared" si="59"/>
        <v>18514</v>
      </c>
      <c r="I102" s="13">
        <f t="shared" si="59"/>
        <v>3015108</v>
      </c>
      <c r="J102" s="15">
        <f t="shared" ref="J102:J112" si="67">I102/H102</f>
        <v>162.85556875877714</v>
      </c>
      <c r="K102" s="12">
        <f t="shared" si="60"/>
        <v>17140</v>
      </c>
      <c r="L102" s="13">
        <f t="shared" si="60"/>
        <v>2978934</v>
      </c>
      <c r="M102" s="15">
        <f t="shared" ref="M102:M112" si="68">L102/K102</f>
        <v>173.80011668611436</v>
      </c>
      <c r="N102" s="12">
        <f t="shared" si="61"/>
        <v>16619</v>
      </c>
      <c r="O102" s="13">
        <f t="shared" si="61"/>
        <v>3271605</v>
      </c>
      <c r="P102" s="15">
        <f t="shared" ref="P102:P112" si="69">O102/N102</f>
        <v>196.85931764847464</v>
      </c>
      <c r="Q102" s="12">
        <f t="shared" si="62"/>
        <v>15651</v>
      </c>
      <c r="R102" s="13">
        <f t="shared" si="62"/>
        <v>3328318</v>
      </c>
      <c r="S102" s="15">
        <f t="shared" ref="S102:S112" si="70">R102/Q102</f>
        <v>212.65848827550954</v>
      </c>
      <c r="T102" s="12">
        <f t="shared" si="63"/>
        <v>17767</v>
      </c>
      <c r="U102" s="13">
        <f t="shared" si="63"/>
        <v>3396779</v>
      </c>
      <c r="V102" s="15">
        <f t="shared" ref="V102:V112" si="71">U102/T102</f>
        <v>191.18472448922159</v>
      </c>
      <c r="W102" s="12">
        <f t="shared" si="64"/>
        <v>18022</v>
      </c>
      <c r="X102" s="13">
        <f t="shared" si="64"/>
        <v>3471107</v>
      </c>
      <c r="Y102" s="15">
        <f t="shared" ref="Y102:Y112" si="72">X102/W102</f>
        <v>192.60387304405725</v>
      </c>
    </row>
    <row r="103" spans="1:25" x14ac:dyDescent="0.2">
      <c r="A103" s="2" t="s">
        <v>18</v>
      </c>
      <c r="B103" s="12">
        <f t="shared" si="57"/>
        <v>3366</v>
      </c>
      <c r="C103" s="13">
        <f t="shared" si="57"/>
        <v>466513</v>
      </c>
      <c r="D103" s="15">
        <f t="shared" si="65"/>
        <v>138.59566250742722</v>
      </c>
      <c r="E103" s="12">
        <f t="shared" si="58"/>
        <v>4300</v>
      </c>
      <c r="F103" s="13">
        <f t="shared" si="58"/>
        <v>532441</v>
      </c>
      <c r="G103" s="15">
        <f t="shared" si="66"/>
        <v>123.82348837209302</v>
      </c>
      <c r="H103" s="12">
        <f t="shared" si="59"/>
        <v>4828</v>
      </c>
      <c r="I103" s="13">
        <f t="shared" si="59"/>
        <v>616903</v>
      </c>
      <c r="J103" s="15">
        <f t="shared" si="67"/>
        <v>127.77609776304888</v>
      </c>
      <c r="K103" s="12">
        <f t="shared" si="60"/>
        <v>4252</v>
      </c>
      <c r="L103" s="13">
        <f t="shared" si="60"/>
        <v>649411</v>
      </c>
      <c r="M103" s="15">
        <f t="shared" si="68"/>
        <v>152.73071495766698</v>
      </c>
      <c r="N103" s="12">
        <f t="shared" si="61"/>
        <v>4099</v>
      </c>
      <c r="O103" s="13">
        <f t="shared" si="61"/>
        <v>715098</v>
      </c>
      <c r="P103" s="15">
        <f t="shared" si="69"/>
        <v>174.45669675530618</v>
      </c>
      <c r="Q103" s="12">
        <f t="shared" si="62"/>
        <v>3952</v>
      </c>
      <c r="R103" s="13">
        <f t="shared" si="62"/>
        <v>749912</v>
      </c>
      <c r="S103" s="15">
        <f t="shared" si="70"/>
        <v>189.75506072874495</v>
      </c>
      <c r="T103" s="12">
        <f t="shared" si="63"/>
        <v>3577</v>
      </c>
      <c r="U103" s="13">
        <f t="shared" si="63"/>
        <v>767671</v>
      </c>
      <c r="V103" s="15">
        <f t="shared" si="71"/>
        <v>214.61308358960022</v>
      </c>
      <c r="W103" s="12">
        <f t="shared" si="64"/>
        <v>4147</v>
      </c>
      <c r="X103" s="13">
        <f t="shared" si="64"/>
        <v>770086</v>
      </c>
      <c r="Y103" s="15">
        <f t="shared" si="72"/>
        <v>185.69713045575114</v>
      </c>
    </row>
    <row r="104" spans="1:25" x14ac:dyDescent="0.2">
      <c r="A104" s="2" t="s">
        <v>19</v>
      </c>
      <c r="B104" s="12">
        <f t="shared" si="57"/>
        <v>16278</v>
      </c>
      <c r="C104" s="13">
        <f t="shared" si="57"/>
        <v>2239665</v>
      </c>
      <c r="D104" s="15">
        <f t="shared" si="65"/>
        <v>137.58846295613711</v>
      </c>
      <c r="E104" s="12">
        <f t="shared" si="58"/>
        <v>18457</v>
      </c>
      <c r="F104" s="13">
        <f t="shared" si="58"/>
        <v>2473497</v>
      </c>
      <c r="G104" s="15">
        <f t="shared" si="66"/>
        <v>134.01403261635153</v>
      </c>
      <c r="H104" s="12">
        <f t="shared" si="59"/>
        <v>19594</v>
      </c>
      <c r="I104" s="13">
        <f t="shared" si="59"/>
        <v>2856526</v>
      </c>
      <c r="J104" s="15">
        <f t="shared" si="67"/>
        <v>145.78575074002245</v>
      </c>
      <c r="K104" s="12">
        <f t="shared" si="60"/>
        <v>19879</v>
      </c>
      <c r="L104" s="13">
        <f t="shared" si="60"/>
        <v>2845173</v>
      </c>
      <c r="M104" s="15">
        <f t="shared" si="68"/>
        <v>143.12455354897128</v>
      </c>
      <c r="N104" s="12">
        <f t="shared" si="61"/>
        <v>21223</v>
      </c>
      <c r="O104" s="13">
        <f t="shared" si="61"/>
        <v>3088744</v>
      </c>
      <c r="P104" s="15">
        <f t="shared" si="69"/>
        <v>145.53757715685813</v>
      </c>
      <c r="Q104" s="12">
        <f t="shared" si="62"/>
        <v>21857</v>
      </c>
      <c r="R104" s="13">
        <f t="shared" si="62"/>
        <v>3444342</v>
      </c>
      <c r="S104" s="15">
        <f t="shared" si="70"/>
        <v>157.58530447911426</v>
      </c>
      <c r="T104" s="12">
        <f t="shared" si="63"/>
        <v>21571</v>
      </c>
      <c r="U104" s="13">
        <f t="shared" si="63"/>
        <v>3468908</v>
      </c>
      <c r="V104" s="15">
        <f t="shared" si="71"/>
        <v>160.81349960595244</v>
      </c>
      <c r="W104" s="12">
        <f t="shared" si="64"/>
        <v>23044</v>
      </c>
      <c r="X104" s="13">
        <f t="shared" si="64"/>
        <v>3631518</v>
      </c>
      <c r="Y104" s="15">
        <f t="shared" si="72"/>
        <v>157.5906092692241</v>
      </c>
    </row>
    <row r="105" spans="1:25" x14ac:dyDescent="0.2">
      <c r="A105" s="2" t="s">
        <v>20</v>
      </c>
      <c r="B105" s="12">
        <f t="shared" si="57"/>
        <v>16222</v>
      </c>
      <c r="C105" s="13">
        <f t="shared" si="57"/>
        <v>2864507</v>
      </c>
      <c r="D105" s="15">
        <f t="shared" si="65"/>
        <v>176.58161755640489</v>
      </c>
      <c r="E105" s="12">
        <f t="shared" si="58"/>
        <v>16870</v>
      </c>
      <c r="F105" s="13">
        <f t="shared" si="58"/>
        <v>2974224</v>
      </c>
      <c r="G105" s="15">
        <f t="shared" si="66"/>
        <v>176.30254890337878</v>
      </c>
      <c r="H105" s="12">
        <f t="shared" si="59"/>
        <v>17912</v>
      </c>
      <c r="I105" s="13">
        <f t="shared" si="59"/>
        <v>3134516</v>
      </c>
      <c r="J105" s="15">
        <f t="shared" si="67"/>
        <v>174.99531040643143</v>
      </c>
      <c r="K105" s="12">
        <f t="shared" si="60"/>
        <v>18468</v>
      </c>
      <c r="L105" s="13">
        <f t="shared" si="60"/>
        <v>3206134</v>
      </c>
      <c r="M105" s="15">
        <f t="shared" si="68"/>
        <v>173.60482997617501</v>
      </c>
      <c r="N105" s="12">
        <f t="shared" si="61"/>
        <v>20140</v>
      </c>
      <c r="O105" s="13">
        <f t="shared" si="61"/>
        <v>3655465</v>
      </c>
      <c r="P105" s="15">
        <f t="shared" si="69"/>
        <v>181.50273088381331</v>
      </c>
      <c r="Q105" s="12">
        <f t="shared" si="62"/>
        <v>20370</v>
      </c>
      <c r="R105" s="13">
        <f t="shared" si="62"/>
        <v>3782468</v>
      </c>
      <c r="S105" s="15">
        <f t="shared" si="70"/>
        <v>185.68816887579774</v>
      </c>
      <c r="T105" s="12">
        <f t="shared" si="63"/>
        <v>20786</v>
      </c>
      <c r="U105" s="13">
        <f t="shared" si="63"/>
        <v>3643397</v>
      </c>
      <c r="V105" s="15">
        <f t="shared" si="71"/>
        <v>175.28129510247282</v>
      </c>
      <c r="W105" s="12">
        <f t="shared" si="64"/>
        <v>21203</v>
      </c>
      <c r="X105" s="13">
        <f t="shared" si="64"/>
        <v>3811362</v>
      </c>
      <c r="Y105" s="15">
        <f t="shared" si="72"/>
        <v>179.75578927510259</v>
      </c>
    </row>
    <row r="106" spans="1:25" x14ac:dyDescent="0.2">
      <c r="A106" s="2" t="s">
        <v>21</v>
      </c>
      <c r="B106" s="12">
        <f>B52+B72+B87</f>
        <v>27467</v>
      </c>
      <c r="C106" s="13">
        <f>C52+C72+C87</f>
        <v>3787946</v>
      </c>
      <c r="D106" s="15">
        <f t="shared" si="65"/>
        <v>137.90898168711544</v>
      </c>
      <c r="E106" s="12">
        <f>E52+E72+E87</f>
        <v>30983</v>
      </c>
      <c r="F106" s="13">
        <f>F52+F72+F87</f>
        <v>4379279</v>
      </c>
      <c r="G106" s="15">
        <f t="shared" si="66"/>
        <v>141.34457605783817</v>
      </c>
      <c r="H106" s="12">
        <f>H52+H72+H87</f>
        <v>33425</v>
      </c>
      <c r="I106" s="13">
        <f>I52+I72+I87</f>
        <v>4979660</v>
      </c>
      <c r="J106" s="15">
        <f t="shared" si="67"/>
        <v>148.98010471204188</v>
      </c>
      <c r="K106" s="12">
        <f>K52+K72+K87</f>
        <v>36396</v>
      </c>
      <c r="L106" s="13">
        <f>L52+L72+L87</f>
        <v>5007836</v>
      </c>
      <c r="M106" s="15">
        <f t="shared" si="68"/>
        <v>137.5930322013408</v>
      </c>
      <c r="N106" s="12">
        <f t="shared" ref="N106:O109" si="73">N52+N72+N87</f>
        <v>36070</v>
      </c>
      <c r="O106" s="13">
        <f t="shared" si="73"/>
        <v>5255390</v>
      </c>
      <c r="P106" s="15">
        <f t="shared" si="69"/>
        <v>145.69975048516773</v>
      </c>
      <c r="Q106" s="12">
        <f>Q52+Q72+Q87</f>
        <v>36929</v>
      </c>
      <c r="R106" s="13">
        <f>R52+R72+R87</f>
        <v>5521001</v>
      </c>
      <c r="S106" s="15">
        <f t="shared" si="70"/>
        <v>149.50312762327709</v>
      </c>
      <c r="T106" s="12">
        <f>T52+T72+T87</f>
        <v>33719</v>
      </c>
      <c r="U106" s="13">
        <f>U52+U72+U87</f>
        <v>5090693</v>
      </c>
      <c r="V106" s="15">
        <f t="shared" si="71"/>
        <v>150.97402058186779</v>
      </c>
      <c r="W106" s="12">
        <f>W52+W72+W87</f>
        <v>32425</v>
      </c>
      <c r="X106" s="13">
        <f>X52+X72+X87</f>
        <v>4967576</v>
      </c>
      <c r="Y106" s="15">
        <f t="shared" si="72"/>
        <v>153.20203546646107</v>
      </c>
    </row>
    <row r="107" spans="1:25" x14ac:dyDescent="0.2">
      <c r="A107" s="2" t="s">
        <v>22</v>
      </c>
      <c r="B107" s="12">
        <f>B53+B73+B88</f>
        <v>33280</v>
      </c>
      <c r="C107" s="13">
        <f>C53+C73+C88</f>
        <v>5954891</v>
      </c>
      <c r="D107" s="15">
        <f>C107/B107</f>
        <v>178.93302283653847</v>
      </c>
      <c r="E107" s="12">
        <f>E53+E73+E88</f>
        <v>35396</v>
      </c>
      <c r="F107" s="13">
        <f>F53+F73+F88</f>
        <v>6196643</v>
      </c>
      <c r="G107" s="15">
        <f t="shared" si="66"/>
        <v>175.06619392021696</v>
      </c>
      <c r="H107" s="12">
        <f>H53+H73+H88</f>
        <v>36688</v>
      </c>
      <c r="I107" s="13">
        <f>I53+I73+I88</f>
        <v>6474250</v>
      </c>
      <c r="J107" s="15">
        <f t="shared" si="67"/>
        <v>176.46778238116005</v>
      </c>
      <c r="K107" s="12">
        <f>K53+K73+K88</f>
        <v>36985</v>
      </c>
      <c r="L107" s="13">
        <f>L53+L73+L88</f>
        <v>6892087</v>
      </c>
      <c r="M107" s="15">
        <f t="shared" si="68"/>
        <v>186.34816817628769</v>
      </c>
      <c r="N107" s="12">
        <f t="shared" si="73"/>
        <v>37481</v>
      </c>
      <c r="O107" s="13">
        <f t="shared" si="73"/>
        <v>7543058</v>
      </c>
      <c r="P107" s="15">
        <f t="shared" si="69"/>
        <v>201.25018009124622</v>
      </c>
      <c r="Q107" s="12">
        <f>Q53+Q73+Q88</f>
        <v>39682</v>
      </c>
      <c r="R107" s="13">
        <f>R53+R73+R88</f>
        <v>7881831</v>
      </c>
      <c r="S107" s="15">
        <f t="shared" si="70"/>
        <v>198.62484249785797</v>
      </c>
      <c r="T107" s="12">
        <f>T53+T73+T88</f>
        <v>36936</v>
      </c>
      <c r="U107" s="13">
        <f>U53+U73+U88</f>
        <v>7166195</v>
      </c>
      <c r="V107" s="15">
        <f t="shared" si="71"/>
        <v>194.01654212692225</v>
      </c>
      <c r="W107" s="12">
        <f>W53+W73+W88</f>
        <v>37697</v>
      </c>
      <c r="X107" s="13">
        <f>X53+X73+X88</f>
        <v>7708534</v>
      </c>
      <c r="Y107" s="15">
        <f t="shared" si="72"/>
        <v>204.48667002679258</v>
      </c>
    </row>
    <row r="108" spans="1:25" x14ac:dyDescent="0.2">
      <c r="A108" s="31" t="s">
        <v>23</v>
      </c>
      <c r="B108" s="32">
        <f>B54+B74</f>
        <v>1279</v>
      </c>
      <c r="C108" s="33">
        <f>C54+C74</f>
        <v>304488</v>
      </c>
      <c r="D108" s="34">
        <f t="shared" si="65"/>
        <v>238.06724003127442</v>
      </c>
      <c r="E108" s="32">
        <f>E54+E74</f>
        <v>1218</v>
      </c>
      <c r="F108" s="33">
        <f>F54+F74</f>
        <v>264781</v>
      </c>
      <c r="G108" s="34">
        <f t="shared" si="66"/>
        <v>217.38998357963874</v>
      </c>
      <c r="H108" s="32">
        <f>H54+H74</f>
        <v>1080</v>
      </c>
      <c r="I108" s="33">
        <f>I54+I74</f>
        <v>260646</v>
      </c>
      <c r="J108" s="34">
        <f t="shared" si="67"/>
        <v>241.3388888888889</v>
      </c>
      <c r="K108" s="32">
        <f>K54+K74</f>
        <v>1300</v>
      </c>
      <c r="L108" s="33">
        <f>L54+L74</f>
        <v>311129</v>
      </c>
      <c r="M108" s="34">
        <f t="shared" si="68"/>
        <v>239.33</v>
      </c>
      <c r="N108" s="32">
        <f t="shared" si="73"/>
        <v>1108</v>
      </c>
      <c r="O108" s="33">
        <f t="shared" si="73"/>
        <v>267642</v>
      </c>
      <c r="P108" s="34">
        <f>O108/N108</f>
        <v>241.55415162454872</v>
      </c>
      <c r="Q108" s="32">
        <f>Q54+Q74</f>
        <v>1342</v>
      </c>
      <c r="R108" s="33">
        <f>R54+R74</f>
        <v>292034</v>
      </c>
      <c r="S108" s="34">
        <f t="shared" si="70"/>
        <v>217.61102831594636</v>
      </c>
      <c r="T108" s="32">
        <f>T54+T74</f>
        <v>1511</v>
      </c>
      <c r="U108" s="33">
        <f>U54+U74</f>
        <v>295269</v>
      </c>
      <c r="V108" s="34">
        <f t="shared" si="71"/>
        <v>195.41297154202516</v>
      </c>
      <c r="W108" s="32">
        <f>W54+W74</f>
        <v>1779</v>
      </c>
      <c r="X108" s="33">
        <f>X54+X74</f>
        <v>357997</v>
      </c>
      <c r="Y108" s="34">
        <f t="shared" si="72"/>
        <v>201.23496346261945</v>
      </c>
    </row>
    <row r="109" spans="1:25" x14ac:dyDescent="0.2">
      <c r="A109" s="2" t="s">
        <v>24</v>
      </c>
      <c r="B109" s="12">
        <f>B55+B75+B90</f>
        <v>22784</v>
      </c>
      <c r="C109" s="13">
        <f>C55+C75+C90</f>
        <v>3887607</v>
      </c>
      <c r="D109" s="15">
        <f t="shared" si="65"/>
        <v>170.62881846910113</v>
      </c>
      <c r="E109" s="12">
        <f>E55+E75+E90</f>
        <v>23090</v>
      </c>
      <c r="F109" s="13">
        <f>F55+F75+F90</f>
        <v>4154472</v>
      </c>
      <c r="G109" s="15">
        <f t="shared" si="66"/>
        <v>179.92516240796883</v>
      </c>
      <c r="H109" s="12">
        <f>H55+H75+H90</f>
        <v>23289</v>
      </c>
      <c r="I109" s="13">
        <f>I55+I75+I90</f>
        <v>4339622</v>
      </c>
      <c r="J109" s="15">
        <f t="shared" si="67"/>
        <v>186.33784189960926</v>
      </c>
      <c r="K109" s="12">
        <f>K55+K75+K90</f>
        <v>24809</v>
      </c>
      <c r="L109" s="13">
        <f>L55+L75+L90</f>
        <v>4471932</v>
      </c>
      <c r="M109" s="15">
        <f t="shared" si="68"/>
        <v>180.25442379781532</v>
      </c>
      <c r="N109" s="12">
        <f t="shared" si="73"/>
        <v>24291</v>
      </c>
      <c r="O109" s="13">
        <f t="shared" si="73"/>
        <v>4603652</v>
      </c>
      <c r="P109" s="15">
        <f t="shared" si="69"/>
        <v>189.52089251162982</v>
      </c>
      <c r="Q109" s="12">
        <f>Q55+Q75+Q90</f>
        <v>23258</v>
      </c>
      <c r="R109" s="13">
        <f>R55+R75+R90</f>
        <v>4634901</v>
      </c>
      <c r="S109" s="15">
        <f t="shared" si="70"/>
        <v>199.28201049101384</v>
      </c>
      <c r="T109" s="12">
        <f>T55+T75+T90</f>
        <v>23989</v>
      </c>
      <c r="U109" s="13">
        <f>U55+U75+U90</f>
        <v>4713231</v>
      </c>
      <c r="V109" s="15">
        <f t="shared" si="71"/>
        <v>196.47467589311768</v>
      </c>
      <c r="W109" s="12">
        <f>W55+W75+W90</f>
        <v>23057</v>
      </c>
      <c r="X109" s="13">
        <f>X55+X75+X90</f>
        <v>4620489</v>
      </c>
      <c r="Y109" s="15">
        <f t="shared" si="72"/>
        <v>200.39419699006808</v>
      </c>
    </row>
    <row r="110" spans="1:25" x14ac:dyDescent="0.2">
      <c r="A110" s="2" t="s">
        <v>25</v>
      </c>
      <c r="B110" s="12">
        <f>B56+B76</f>
        <v>17403</v>
      </c>
      <c r="C110" s="13">
        <f>C56+C76</f>
        <v>2657629</v>
      </c>
      <c r="D110" s="15">
        <f t="shared" si="65"/>
        <v>152.71096937309659</v>
      </c>
      <c r="E110" s="12">
        <f>E56+E76</f>
        <v>17508</v>
      </c>
      <c r="F110" s="13">
        <f>F56+F76</f>
        <v>2806278</v>
      </c>
      <c r="G110" s="15">
        <f t="shared" si="66"/>
        <v>160.2854694996573</v>
      </c>
      <c r="H110" s="12">
        <f>H56+H76</f>
        <v>18458</v>
      </c>
      <c r="I110" s="13">
        <f>I56+I76</f>
        <v>2914145</v>
      </c>
      <c r="J110" s="15">
        <f t="shared" si="67"/>
        <v>157.87978112471558</v>
      </c>
      <c r="K110" s="12">
        <f>K56+K76</f>
        <v>18051</v>
      </c>
      <c r="L110" s="13">
        <f>L56+L76</f>
        <v>3038482</v>
      </c>
      <c r="M110" s="15">
        <f t="shared" si="68"/>
        <v>168.32762727826713</v>
      </c>
      <c r="N110" s="12">
        <f>N56+N76</f>
        <v>19147</v>
      </c>
      <c r="O110" s="13">
        <f>O56+O76</f>
        <v>3176993</v>
      </c>
      <c r="P110" s="15">
        <f t="shared" si="69"/>
        <v>165.92641144826865</v>
      </c>
      <c r="Q110" s="12">
        <f>Q56+Q76</f>
        <v>20396</v>
      </c>
      <c r="R110" s="13">
        <f>R56+R76</f>
        <v>3240806</v>
      </c>
      <c r="S110" s="15">
        <f t="shared" si="70"/>
        <v>158.89419494018435</v>
      </c>
      <c r="T110" s="12">
        <f>T56+T76</f>
        <v>21435</v>
      </c>
      <c r="U110" s="13">
        <f>U56+U76</f>
        <v>3224914</v>
      </c>
      <c r="V110" s="15">
        <f t="shared" si="71"/>
        <v>150.45085141124329</v>
      </c>
      <c r="W110" s="12">
        <f>W56+W76</f>
        <v>22752</v>
      </c>
      <c r="X110" s="13">
        <f>X56+X76</f>
        <v>3442245</v>
      </c>
      <c r="Y110" s="15">
        <f t="shared" si="72"/>
        <v>151.29417194092827</v>
      </c>
    </row>
    <row r="111" spans="1:25" x14ac:dyDescent="0.2">
      <c r="A111" s="2" t="s">
        <v>26</v>
      </c>
      <c r="B111" s="12">
        <f>B57+B77+B91</f>
        <v>52099</v>
      </c>
      <c r="C111" s="13">
        <f>C57+C77+C91</f>
        <v>7887371</v>
      </c>
      <c r="D111" s="15">
        <f>C111/B111</f>
        <v>151.39198449106507</v>
      </c>
      <c r="E111" s="12">
        <f>E57+E77+E91</f>
        <v>55682</v>
      </c>
      <c r="F111" s="13">
        <f>F57+F77+F91</f>
        <v>8221160</v>
      </c>
      <c r="G111" s="15">
        <f t="shared" si="66"/>
        <v>147.64484034337846</v>
      </c>
      <c r="H111" s="12">
        <f>H57+H77+H91</f>
        <v>57140</v>
      </c>
      <c r="I111" s="13">
        <f>I57+I77+I91</f>
        <v>8694322</v>
      </c>
      <c r="J111" s="15">
        <f t="shared" si="67"/>
        <v>152.1582429121456</v>
      </c>
      <c r="K111" s="12">
        <f>K57+K77+K91</f>
        <v>56879</v>
      </c>
      <c r="L111" s="13">
        <f>L57+L77+L91</f>
        <v>7928390</v>
      </c>
      <c r="M111" s="15">
        <f t="shared" si="68"/>
        <v>139.39046045113309</v>
      </c>
      <c r="N111" s="12">
        <f>N57+N77+N91</f>
        <v>58402</v>
      </c>
      <c r="O111" s="13">
        <f>O57+O77+O91</f>
        <v>8782810</v>
      </c>
      <c r="P111" s="15">
        <f t="shared" si="69"/>
        <v>150.38543200575322</v>
      </c>
      <c r="Q111" s="12">
        <f>Q57+Q77+Q91</f>
        <v>56829</v>
      </c>
      <c r="R111" s="13">
        <f>R57+R77+R91</f>
        <v>9397025</v>
      </c>
      <c r="S111" s="15">
        <f t="shared" si="70"/>
        <v>165.35615618786184</v>
      </c>
      <c r="T111" s="12">
        <f>T57+T77+T91</f>
        <v>57935</v>
      </c>
      <c r="U111" s="13">
        <f>U57+U77+U91</f>
        <v>9361900</v>
      </c>
      <c r="V111" s="15">
        <f t="shared" si="71"/>
        <v>161.59316475360316</v>
      </c>
      <c r="W111" s="12">
        <f>W57+W77+W91</f>
        <v>52304</v>
      </c>
      <c r="X111" s="13">
        <f>X57+X77+X91</f>
        <v>9193879</v>
      </c>
      <c r="Y111" s="15">
        <f t="shared" si="72"/>
        <v>175.77774166411746</v>
      </c>
    </row>
    <row r="112" spans="1:25" x14ac:dyDescent="0.2">
      <c r="A112" s="2" t="s">
        <v>27</v>
      </c>
      <c r="B112" s="12">
        <f>B58+B78+B92</f>
        <v>67969</v>
      </c>
      <c r="C112" s="13">
        <f>C58+C78+C92</f>
        <v>11833048</v>
      </c>
      <c r="D112" s="15">
        <f>C112/B112</f>
        <v>174.09477850196413</v>
      </c>
      <c r="E112" s="12">
        <f>E58+E78+E92</f>
        <v>66942</v>
      </c>
      <c r="F112" s="13">
        <f>F58+F78+F92</f>
        <v>12131139</v>
      </c>
      <c r="G112" s="15">
        <f t="shared" si="66"/>
        <v>181.21865196737474</v>
      </c>
      <c r="H112" s="12">
        <f>H58+H78+H92</f>
        <v>68568</v>
      </c>
      <c r="I112" s="13">
        <f>I58+I78+I92</f>
        <v>12394445</v>
      </c>
      <c r="J112" s="15">
        <f t="shared" si="67"/>
        <v>180.76136098471591</v>
      </c>
      <c r="K112" s="12">
        <f>K58+K78+K92</f>
        <v>71819</v>
      </c>
      <c r="L112" s="13">
        <f>L58+L78+L92</f>
        <v>12932679</v>
      </c>
      <c r="M112" s="15">
        <f t="shared" si="68"/>
        <v>180.07322574806111</v>
      </c>
      <c r="N112" s="12">
        <f>N58+N78+N92</f>
        <v>69994</v>
      </c>
      <c r="O112" s="13">
        <f>O58+O78+O92</f>
        <v>13331249</v>
      </c>
      <c r="P112" s="15">
        <f t="shared" si="69"/>
        <v>190.46273966339973</v>
      </c>
      <c r="Q112" s="12">
        <f>Q58+Q78+Q92</f>
        <v>69732</v>
      </c>
      <c r="R112" s="13">
        <f>R58+R78+R92</f>
        <v>14929571</v>
      </c>
      <c r="S112" s="15">
        <f t="shared" si="70"/>
        <v>214.09928010095794</v>
      </c>
      <c r="T112" s="12">
        <f>T58+T78+T92</f>
        <v>69446</v>
      </c>
      <c r="U112" s="13">
        <f>U58+U78+U92</f>
        <v>14244608</v>
      </c>
      <c r="V112" s="15">
        <f t="shared" si="71"/>
        <v>205.1177605621634</v>
      </c>
      <c r="W112" s="12">
        <f>W58+W78+W92</f>
        <v>70224</v>
      </c>
      <c r="X112" s="13">
        <f>X58+X78+X92</f>
        <v>15555848</v>
      </c>
      <c r="Y112" s="15">
        <f t="shared" si="72"/>
        <v>221.51754385964912</v>
      </c>
    </row>
    <row r="113" spans="1:25" x14ac:dyDescent="0.2">
      <c r="A113" s="2" t="s">
        <v>28</v>
      </c>
      <c r="B113" s="12">
        <f>SUM(B101:B112)</f>
        <v>292628</v>
      </c>
      <c r="C113" s="13">
        <f>SUM(C101:C112)</f>
        <v>46855522</v>
      </c>
      <c r="D113" s="15">
        <f>C113/B113</f>
        <v>160.11974930628648</v>
      </c>
      <c r="E113" s="12">
        <f>SUM(E101:E112)</f>
        <v>303511</v>
      </c>
      <c r="F113" s="13">
        <f>SUM(F101:F112)</f>
        <v>49386150</v>
      </c>
      <c r="G113" s="15">
        <f>F113/E113</f>
        <v>162.71617832632094</v>
      </c>
      <c r="H113" s="12">
        <f>SUM(H101:H112)</f>
        <v>313490</v>
      </c>
      <c r="I113" s="13">
        <f>SUM(I101:I112)</f>
        <v>52051851</v>
      </c>
      <c r="J113" s="15">
        <f>I113/H113</f>
        <v>166.03990876901975</v>
      </c>
      <c r="K113" s="12">
        <f>SUM(K101:K112)</f>
        <v>319842</v>
      </c>
      <c r="L113" s="13">
        <f>SUM(L101:L112)</f>
        <v>53099293</v>
      </c>
      <c r="M113" s="15">
        <f>L113/K113</f>
        <v>166.01726164793868</v>
      </c>
      <c r="N113" s="12">
        <f>SUM(N101:N112)</f>
        <v>322019</v>
      </c>
      <c r="O113" s="13">
        <f>SUM(O101:O112)</f>
        <v>56689124</v>
      </c>
      <c r="P113" s="15">
        <f>O113/N113</f>
        <v>176.04279250603224</v>
      </c>
      <c r="Q113" s="12">
        <f>SUM(Q101:Q112)</f>
        <v>324035</v>
      </c>
      <c r="R113" s="13">
        <f>SUM(R101:R112)</f>
        <v>60562790</v>
      </c>
      <c r="S113" s="15">
        <f>R113/Q113</f>
        <v>186.90200132701713</v>
      </c>
      <c r="T113" s="12">
        <f>SUM(T101:T112)</f>
        <v>324222</v>
      </c>
      <c r="U113" s="13">
        <f>SUM(U101:U112)</f>
        <v>58641943</v>
      </c>
      <c r="V113" s="15">
        <f>U113/T113</f>
        <v>180.86972198061821</v>
      </c>
      <c r="W113" s="12">
        <f>SUM(W101:W112)</f>
        <v>321432</v>
      </c>
      <c r="X113" s="13">
        <f>SUM(X101:X112)</f>
        <v>61043686</v>
      </c>
      <c r="Y113" s="15">
        <f>X113/W113</f>
        <v>189.91166405336122</v>
      </c>
    </row>
    <row r="114" spans="1:25" x14ac:dyDescent="0.2">
      <c r="A114" s="38" t="s">
        <v>70</v>
      </c>
      <c r="B114" s="35">
        <f t="shared" ref="B114:Y114" si="74">B108</f>
        <v>1279</v>
      </c>
      <c r="C114" s="36">
        <f t="shared" si="74"/>
        <v>304488</v>
      </c>
      <c r="D114" s="37">
        <f t="shared" si="74"/>
        <v>238.06724003127442</v>
      </c>
      <c r="E114" s="35">
        <f t="shared" si="74"/>
        <v>1218</v>
      </c>
      <c r="F114" s="36">
        <f t="shared" si="74"/>
        <v>264781</v>
      </c>
      <c r="G114" s="37">
        <f t="shared" si="74"/>
        <v>217.38998357963874</v>
      </c>
      <c r="H114" s="35">
        <f t="shared" si="74"/>
        <v>1080</v>
      </c>
      <c r="I114" s="36">
        <f t="shared" si="74"/>
        <v>260646</v>
      </c>
      <c r="J114" s="37">
        <f t="shared" si="74"/>
        <v>241.3388888888889</v>
      </c>
      <c r="K114" s="35">
        <f t="shared" si="74"/>
        <v>1300</v>
      </c>
      <c r="L114" s="36">
        <f t="shared" si="74"/>
        <v>311129</v>
      </c>
      <c r="M114" s="37">
        <f t="shared" si="74"/>
        <v>239.33</v>
      </c>
      <c r="N114" s="35">
        <f t="shared" si="74"/>
        <v>1108</v>
      </c>
      <c r="O114" s="36">
        <f t="shared" si="74"/>
        <v>267642</v>
      </c>
      <c r="P114" s="37">
        <f t="shared" si="74"/>
        <v>241.55415162454872</v>
      </c>
      <c r="Q114" s="35">
        <f t="shared" si="74"/>
        <v>1342</v>
      </c>
      <c r="R114" s="36">
        <f t="shared" si="74"/>
        <v>292034</v>
      </c>
      <c r="S114" s="37">
        <f t="shared" si="74"/>
        <v>217.61102831594636</v>
      </c>
      <c r="T114" s="35">
        <f t="shared" si="74"/>
        <v>1511</v>
      </c>
      <c r="U114" s="36">
        <f t="shared" si="74"/>
        <v>295269</v>
      </c>
      <c r="V114" s="37">
        <f t="shared" si="74"/>
        <v>195.41297154202516</v>
      </c>
      <c r="W114" s="35">
        <f t="shared" si="74"/>
        <v>1779</v>
      </c>
      <c r="X114" s="36">
        <f t="shared" si="74"/>
        <v>357997</v>
      </c>
      <c r="Y114" s="37">
        <f t="shared" si="74"/>
        <v>201.23496346261945</v>
      </c>
    </row>
    <row r="115" spans="1:25" x14ac:dyDescent="0.2">
      <c r="A115" s="66" t="s">
        <v>32</v>
      </c>
      <c r="B115" s="66"/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</row>
  </sheetData>
  <mergeCells count="65">
    <mergeCell ref="A64:Y64"/>
    <mergeCell ref="B65:D65"/>
    <mergeCell ref="E65:G65"/>
    <mergeCell ref="H65:J65"/>
    <mergeCell ref="K65:M65"/>
    <mergeCell ref="N65:P65"/>
    <mergeCell ref="Q65:S65"/>
    <mergeCell ref="T65:V65"/>
    <mergeCell ref="W65:Y65"/>
    <mergeCell ref="Z8:AB8"/>
    <mergeCell ref="A25:Y25"/>
    <mergeCell ref="B26:D26"/>
    <mergeCell ref="E26:G26"/>
    <mergeCell ref="H26:J26"/>
    <mergeCell ref="K26:M26"/>
    <mergeCell ref="N26:P26"/>
    <mergeCell ref="Q26:S26"/>
    <mergeCell ref="T26:V26"/>
    <mergeCell ref="E8:G8"/>
    <mergeCell ref="H8:J8"/>
    <mergeCell ref="K8:M8"/>
    <mergeCell ref="N8:P8"/>
    <mergeCell ref="Q8:S8"/>
    <mergeCell ref="T8:V8"/>
    <mergeCell ref="W26:Y26"/>
    <mergeCell ref="N45:P45"/>
    <mergeCell ref="B8:D8"/>
    <mergeCell ref="A41:Y41"/>
    <mergeCell ref="A22:Y22"/>
    <mergeCell ref="W8:Y8"/>
    <mergeCell ref="A44:Y44"/>
    <mergeCell ref="Q45:S45"/>
    <mergeCell ref="T45:V45"/>
    <mergeCell ref="W45:Y45"/>
    <mergeCell ref="B45:D45"/>
    <mergeCell ref="E45:G45"/>
    <mergeCell ref="H45:J45"/>
    <mergeCell ref="K45:M45"/>
    <mergeCell ref="A1:Y1"/>
    <mergeCell ref="A2:Y2"/>
    <mergeCell ref="A3:Y3"/>
    <mergeCell ref="A5:D5"/>
    <mergeCell ref="A7:Y7"/>
    <mergeCell ref="T99:V99"/>
    <mergeCell ref="N85:P85"/>
    <mergeCell ref="Q85:S85"/>
    <mergeCell ref="T85:V85"/>
    <mergeCell ref="A95:Y95"/>
    <mergeCell ref="W85:Y85"/>
    <mergeCell ref="A115:Y115"/>
    <mergeCell ref="A81:Y81"/>
    <mergeCell ref="A61:Y61"/>
    <mergeCell ref="W99:Y99"/>
    <mergeCell ref="A84:Y84"/>
    <mergeCell ref="B85:D85"/>
    <mergeCell ref="E85:G85"/>
    <mergeCell ref="H85:J85"/>
    <mergeCell ref="K85:M85"/>
    <mergeCell ref="A98:Y98"/>
    <mergeCell ref="B99:D99"/>
    <mergeCell ref="E99:G99"/>
    <mergeCell ref="H99:J99"/>
    <mergeCell ref="K99:M99"/>
    <mergeCell ref="N99:P99"/>
    <mergeCell ref="Q99:S99"/>
  </mergeCells>
  <phoneticPr fontId="5" type="noConversion"/>
  <printOptions horizontalCentered="1"/>
  <pageMargins left="0.25" right="0.25" top="1" bottom="1" header="0.5" footer="0.5"/>
  <pageSetup scale="61" orientation="landscape" r:id="rId1"/>
  <headerFooter alignWithMargins="0"/>
  <rowBreaks count="1" manualBreakCount="1">
    <brk id="61" max="16383" man="1"/>
  </rowBreaks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3"/>
  <sheetViews>
    <sheetView tabSelected="1" zoomScaleNormal="100" workbookViewId="0">
      <selection activeCell="A13" sqref="A13"/>
    </sheetView>
  </sheetViews>
  <sheetFormatPr defaultRowHeight="12.75" x14ac:dyDescent="0.2"/>
  <cols>
    <col min="1" max="1" width="35" bestFit="1" customWidth="1"/>
    <col min="2" max="17" width="9.7109375" hidden="1" customWidth="1"/>
    <col min="18" max="25" width="9.7109375" customWidth="1"/>
  </cols>
  <sheetData>
    <row r="1" spans="1:26" ht="15.75" x14ac:dyDescent="0.25">
      <c r="A1" s="74"/>
      <c r="B1" s="74"/>
      <c r="C1" s="74"/>
      <c r="D1" s="74"/>
      <c r="E1" s="74"/>
      <c r="F1" s="74"/>
      <c r="G1" s="74"/>
      <c r="H1" s="74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</row>
    <row r="2" spans="1:26" ht="15.75" x14ac:dyDescent="0.25">
      <c r="A2" s="74" t="s">
        <v>98</v>
      </c>
      <c r="B2" s="74"/>
      <c r="C2" s="74"/>
      <c r="D2" s="74"/>
      <c r="E2" s="74"/>
      <c r="F2" s="74"/>
      <c r="G2" s="74"/>
      <c r="H2" s="74"/>
      <c r="I2" s="7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</row>
    <row r="3" spans="1:26" ht="15" x14ac:dyDescent="0.25">
      <c r="A3" s="71" t="s">
        <v>101</v>
      </c>
      <c r="B3" s="71"/>
      <c r="C3" s="71"/>
      <c r="D3" s="71"/>
      <c r="E3" s="71"/>
      <c r="F3" s="71"/>
      <c r="G3" s="71"/>
      <c r="H3" s="71"/>
      <c r="I3" s="7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</row>
    <row r="4" spans="1:26" ht="15" x14ac:dyDescent="0.25">
      <c r="A4" s="71" t="s">
        <v>49</v>
      </c>
      <c r="B4" s="71"/>
      <c r="C4" s="71"/>
      <c r="D4" s="71"/>
      <c r="E4" s="71"/>
      <c r="F4" s="71"/>
      <c r="G4" s="71"/>
      <c r="H4" s="71"/>
      <c r="I4" s="7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</row>
    <row r="5" spans="1:26" x14ac:dyDescent="0.2"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</row>
    <row r="6" spans="1:26" ht="13.5" thickBot="1" x14ac:dyDescent="0.25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1:26" ht="13.5" thickTop="1" x14ac:dyDescent="0.2">
      <c r="A7" s="18"/>
      <c r="B7" s="19" t="s">
        <v>37</v>
      </c>
      <c r="C7" s="19" t="s">
        <v>38</v>
      </c>
      <c r="D7" s="19" t="s">
        <v>39</v>
      </c>
      <c r="E7" s="19" t="s">
        <v>40</v>
      </c>
      <c r="F7" s="19" t="s">
        <v>41</v>
      </c>
      <c r="G7" s="19" t="s">
        <v>42</v>
      </c>
      <c r="H7" s="19" t="s">
        <v>43</v>
      </c>
      <c r="I7" s="19" t="s">
        <v>72</v>
      </c>
      <c r="J7" s="19" t="s">
        <v>73</v>
      </c>
      <c r="K7" s="19" t="s">
        <v>74</v>
      </c>
      <c r="L7" s="48" t="s">
        <v>76</v>
      </c>
      <c r="M7" s="19" t="s">
        <v>80</v>
      </c>
      <c r="N7" s="19" t="s">
        <v>81</v>
      </c>
      <c r="O7" s="19" t="s">
        <v>82</v>
      </c>
      <c r="P7" s="19" t="s">
        <v>86</v>
      </c>
      <c r="Q7" s="65" t="s">
        <v>87</v>
      </c>
      <c r="R7" s="19" t="s">
        <v>88</v>
      </c>
      <c r="S7" s="65" t="s">
        <v>89</v>
      </c>
      <c r="T7" s="19" t="s">
        <v>90</v>
      </c>
      <c r="U7" s="65" t="s">
        <v>91</v>
      </c>
      <c r="V7" s="65" t="s">
        <v>92</v>
      </c>
      <c r="W7" s="65" t="s">
        <v>97</v>
      </c>
      <c r="X7" s="65" t="s">
        <v>99</v>
      </c>
      <c r="Y7" s="40" t="s">
        <v>100</v>
      </c>
    </row>
    <row r="8" spans="1:26" x14ac:dyDescent="0.2">
      <c r="A8" s="20" t="s">
        <v>50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2"/>
    </row>
    <row r="9" spans="1:26" x14ac:dyDescent="0.2">
      <c r="A9" s="23" t="s">
        <v>45</v>
      </c>
      <c r="B9" s="51">
        <v>3</v>
      </c>
      <c r="C9" s="51">
        <v>4</v>
      </c>
      <c r="D9" s="51">
        <v>1</v>
      </c>
      <c r="E9" s="51">
        <v>7</v>
      </c>
      <c r="F9" s="51">
        <v>9</v>
      </c>
      <c r="G9" s="52">
        <v>10</v>
      </c>
      <c r="H9" s="51">
        <v>38</v>
      </c>
      <c r="I9" s="51">
        <v>57</v>
      </c>
      <c r="J9" s="51">
        <v>56</v>
      </c>
      <c r="K9" s="51">
        <v>72</v>
      </c>
      <c r="L9" s="53">
        <v>87</v>
      </c>
      <c r="M9" s="51">
        <v>75</v>
      </c>
      <c r="N9" s="51">
        <v>81</v>
      </c>
      <c r="O9" s="51">
        <v>88</v>
      </c>
      <c r="P9" s="51">
        <v>70</v>
      </c>
      <c r="Q9" s="59">
        <v>75</v>
      </c>
      <c r="R9" s="51">
        <v>59</v>
      </c>
      <c r="S9" s="59">
        <v>50</v>
      </c>
      <c r="T9" s="51">
        <v>49</v>
      </c>
      <c r="U9" s="59">
        <v>59</v>
      </c>
      <c r="V9" s="59">
        <v>46</v>
      </c>
      <c r="W9" s="59">
        <v>38</v>
      </c>
      <c r="X9" s="59">
        <v>31</v>
      </c>
      <c r="Y9" s="54">
        <v>20</v>
      </c>
    </row>
    <row r="10" spans="1:26" x14ac:dyDescent="0.2">
      <c r="A10" s="23" t="s">
        <v>46</v>
      </c>
      <c r="B10" s="51">
        <v>19</v>
      </c>
      <c r="C10" s="51">
        <v>11</v>
      </c>
      <c r="D10" s="51">
        <v>12</v>
      </c>
      <c r="E10" s="51">
        <v>14</v>
      </c>
      <c r="F10" s="51">
        <v>22</v>
      </c>
      <c r="G10" s="52">
        <v>27</v>
      </c>
      <c r="H10" s="51">
        <v>30</v>
      </c>
      <c r="I10" s="51">
        <v>47</v>
      </c>
      <c r="J10" s="51">
        <v>56</v>
      </c>
      <c r="K10" s="51">
        <v>57</v>
      </c>
      <c r="L10" s="53">
        <v>46</v>
      </c>
      <c r="M10" s="51">
        <v>62</v>
      </c>
      <c r="N10" s="51">
        <v>56</v>
      </c>
      <c r="O10" s="51">
        <v>60</v>
      </c>
      <c r="P10" s="51">
        <v>69</v>
      </c>
      <c r="Q10" s="59">
        <v>66</v>
      </c>
      <c r="R10" s="51">
        <v>51</v>
      </c>
      <c r="S10" s="59">
        <v>59</v>
      </c>
      <c r="T10" s="51">
        <v>42</v>
      </c>
      <c r="U10" s="59">
        <v>25</v>
      </c>
      <c r="V10" s="59">
        <v>23</v>
      </c>
      <c r="W10" s="59">
        <v>27</v>
      </c>
      <c r="X10" s="59">
        <v>24</v>
      </c>
      <c r="Y10" s="54">
        <v>32</v>
      </c>
    </row>
    <row r="11" spans="1:26" x14ac:dyDescent="0.2">
      <c r="A11" s="25" t="s">
        <v>36</v>
      </c>
      <c r="B11" s="51">
        <f>SUM(B9:B10)</f>
        <v>22</v>
      </c>
      <c r="C11" s="51">
        <f t="shared" ref="C11:H11" si="0">SUM(C9:C10)</f>
        <v>15</v>
      </c>
      <c r="D11" s="51">
        <f t="shared" si="0"/>
        <v>13</v>
      </c>
      <c r="E11" s="51">
        <f t="shared" si="0"/>
        <v>21</v>
      </c>
      <c r="F11" s="51">
        <f t="shared" si="0"/>
        <v>31</v>
      </c>
      <c r="G11" s="51">
        <f t="shared" si="0"/>
        <v>37</v>
      </c>
      <c r="H11" s="51">
        <f t="shared" si="0"/>
        <v>68</v>
      </c>
      <c r="I11" s="51">
        <f t="shared" ref="I11:Y11" si="1">SUM(I9:I10)</f>
        <v>104</v>
      </c>
      <c r="J11" s="51">
        <f t="shared" si="1"/>
        <v>112</v>
      </c>
      <c r="K11" s="51">
        <f t="shared" si="1"/>
        <v>129</v>
      </c>
      <c r="L11" s="53">
        <f t="shared" si="1"/>
        <v>133</v>
      </c>
      <c r="M11" s="51">
        <f t="shared" si="1"/>
        <v>137</v>
      </c>
      <c r="N11" s="51">
        <f t="shared" si="1"/>
        <v>137</v>
      </c>
      <c r="O11" s="51">
        <f t="shared" ref="O11:X11" si="2">SUM(O9:O10)</f>
        <v>148</v>
      </c>
      <c r="P11" s="51">
        <f t="shared" si="2"/>
        <v>139</v>
      </c>
      <c r="Q11" s="59">
        <f t="shared" si="2"/>
        <v>141</v>
      </c>
      <c r="R11" s="51">
        <f t="shared" si="2"/>
        <v>110</v>
      </c>
      <c r="S11" s="59">
        <f t="shared" si="2"/>
        <v>109</v>
      </c>
      <c r="T11" s="51">
        <f t="shared" si="2"/>
        <v>91</v>
      </c>
      <c r="U11" s="59">
        <f t="shared" si="2"/>
        <v>84</v>
      </c>
      <c r="V11" s="59">
        <f t="shared" si="2"/>
        <v>69</v>
      </c>
      <c r="W11" s="59">
        <f t="shared" si="2"/>
        <v>65</v>
      </c>
      <c r="X11" s="59">
        <f t="shared" si="2"/>
        <v>55</v>
      </c>
      <c r="Y11" s="54">
        <f t="shared" si="1"/>
        <v>52</v>
      </c>
      <c r="Z11" t="s">
        <v>71</v>
      </c>
    </row>
    <row r="12" spans="1:26" x14ac:dyDescent="0.2">
      <c r="A12" s="47" t="s">
        <v>93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2"/>
    </row>
    <row r="13" spans="1:26" x14ac:dyDescent="0.2">
      <c r="A13" s="23" t="s">
        <v>102</v>
      </c>
      <c r="B13" s="51">
        <v>1</v>
      </c>
      <c r="C13" s="51">
        <v>0</v>
      </c>
      <c r="D13" s="51">
        <v>0</v>
      </c>
      <c r="E13" s="51">
        <v>0</v>
      </c>
      <c r="F13" s="51">
        <v>0</v>
      </c>
      <c r="G13" s="52">
        <v>0</v>
      </c>
      <c r="H13" s="51">
        <v>0</v>
      </c>
      <c r="I13" s="51">
        <v>1</v>
      </c>
      <c r="J13" s="51">
        <v>2</v>
      </c>
      <c r="K13" s="51">
        <v>3</v>
      </c>
      <c r="L13" s="53">
        <v>1</v>
      </c>
      <c r="M13" s="51">
        <v>1</v>
      </c>
      <c r="N13" s="51">
        <v>0</v>
      </c>
      <c r="O13" s="51">
        <v>1</v>
      </c>
      <c r="P13" s="51">
        <v>2</v>
      </c>
      <c r="Q13" s="59">
        <v>3</v>
      </c>
      <c r="R13" s="51">
        <v>2</v>
      </c>
      <c r="S13" s="59">
        <v>3</v>
      </c>
      <c r="T13" s="51">
        <v>2</v>
      </c>
      <c r="U13" s="59">
        <v>5</v>
      </c>
      <c r="V13" s="59">
        <v>3</v>
      </c>
      <c r="W13" s="59">
        <v>0</v>
      </c>
      <c r="X13" s="59">
        <v>1</v>
      </c>
      <c r="Y13" s="54">
        <v>1</v>
      </c>
    </row>
    <row r="14" spans="1:26" x14ac:dyDescent="0.2">
      <c r="A14" s="23" t="s">
        <v>51</v>
      </c>
      <c r="B14" s="51">
        <v>1</v>
      </c>
      <c r="C14" s="51">
        <v>1</v>
      </c>
      <c r="D14" s="51">
        <v>2</v>
      </c>
      <c r="E14" s="51">
        <v>2</v>
      </c>
      <c r="F14" s="51">
        <v>1</v>
      </c>
      <c r="G14" s="52">
        <v>2</v>
      </c>
      <c r="H14" s="51">
        <v>3</v>
      </c>
      <c r="I14" s="51">
        <v>8</v>
      </c>
      <c r="J14" s="51">
        <v>9</v>
      </c>
      <c r="K14" s="51">
        <v>10</v>
      </c>
      <c r="L14" s="53">
        <v>15</v>
      </c>
      <c r="M14" s="51">
        <v>17</v>
      </c>
      <c r="N14" s="51">
        <v>13</v>
      </c>
      <c r="O14" s="51">
        <v>12</v>
      </c>
      <c r="P14" s="51">
        <v>11</v>
      </c>
      <c r="Q14" s="59">
        <v>18</v>
      </c>
      <c r="R14" s="51">
        <v>15</v>
      </c>
      <c r="S14" s="59">
        <v>12</v>
      </c>
      <c r="T14" s="51">
        <v>10</v>
      </c>
      <c r="U14" s="59">
        <v>13</v>
      </c>
      <c r="V14" s="59">
        <v>8</v>
      </c>
      <c r="W14" s="59">
        <v>6</v>
      </c>
      <c r="X14" s="59">
        <v>7</v>
      </c>
      <c r="Y14" s="54">
        <v>8</v>
      </c>
    </row>
    <row r="15" spans="1:26" x14ac:dyDescent="0.2">
      <c r="A15" s="23" t="s">
        <v>52</v>
      </c>
      <c r="B15" s="51">
        <v>0</v>
      </c>
      <c r="C15" s="51">
        <v>0</v>
      </c>
      <c r="D15" s="51">
        <v>0</v>
      </c>
      <c r="E15" s="51">
        <v>0</v>
      </c>
      <c r="F15" s="51">
        <v>0</v>
      </c>
      <c r="G15" s="52">
        <v>0</v>
      </c>
      <c r="H15" s="51">
        <v>1</v>
      </c>
      <c r="I15" s="51">
        <v>1</v>
      </c>
      <c r="J15" s="51">
        <v>1</v>
      </c>
      <c r="K15" s="51">
        <v>2</v>
      </c>
      <c r="L15" s="53">
        <v>3</v>
      </c>
      <c r="M15" s="51">
        <v>0</v>
      </c>
      <c r="N15" s="51">
        <v>0</v>
      </c>
      <c r="O15" s="51">
        <v>0</v>
      </c>
      <c r="P15" s="51">
        <v>0</v>
      </c>
      <c r="Q15" s="59">
        <v>0</v>
      </c>
      <c r="R15" s="51">
        <v>0</v>
      </c>
      <c r="S15" s="59">
        <v>1</v>
      </c>
      <c r="T15" s="51">
        <v>1</v>
      </c>
      <c r="U15" s="59">
        <v>1</v>
      </c>
      <c r="V15" s="59">
        <v>0</v>
      </c>
      <c r="W15" s="59">
        <v>0</v>
      </c>
      <c r="X15" s="59">
        <v>0</v>
      </c>
      <c r="Y15" s="54">
        <v>0</v>
      </c>
    </row>
    <row r="16" spans="1:26" x14ac:dyDescent="0.2">
      <c r="A16" s="23" t="s">
        <v>84</v>
      </c>
      <c r="B16" s="51">
        <v>0</v>
      </c>
      <c r="C16" s="51">
        <v>0</v>
      </c>
      <c r="D16" s="51">
        <v>0</v>
      </c>
      <c r="E16" s="51">
        <v>0</v>
      </c>
      <c r="F16" s="51">
        <v>2</v>
      </c>
      <c r="G16" s="52">
        <v>1</v>
      </c>
      <c r="H16" s="51">
        <v>2</v>
      </c>
      <c r="I16" s="51">
        <v>4</v>
      </c>
      <c r="J16" s="51">
        <v>6</v>
      </c>
      <c r="K16" s="51">
        <v>6</v>
      </c>
      <c r="L16" s="53">
        <v>7</v>
      </c>
      <c r="M16" s="51">
        <v>7</v>
      </c>
      <c r="N16" s="51">
        <v>9</v>
      </c>
      <c r="O16" s="51">
        <v>10</v>
      </c>
      <c r="P16" s="51">
        <v>11</v>
      </c>
      <c r="Q16" s="59">
        <v>11</v>
      </c>
      <c r="R16" s="51">
        <v>10</v>
      </c>
      <c r="S16" s="59">
        <v>6</v>
      </c>
      <c r="T16" s="51">
        <v>5</v>
      </c>
      <c r="U16" s="59">
        <v>5</v>
      </c>
      <c r="V16" s="59">
        <v>4</v>
      </c>
      <c r="W16" s="59">
        <v>4</v>
      </c>
      <c r="X16" s="59">
        <v>5</v>
      </c>
      <c r="Y16" s="54">
        <v>2</v>
      </c>
    </row>
    <row r="17" spans="1:25" x14ac:dyDescent="0.2">
      <c r="A17" s="23" t="s">
        <v>44</v>
      </c>
      <c r="B17" s="51">
        <v>0</v>
      </c>
      <c r="C17" s="51">
        <v>0</v>
      </c>
      <c r="D17" s="51">
        <v>0</v>
      </c>
      <c r="E17" s="51">
        <v>1</v>
      </c>
      <c r="F17" s="51">
        <v>0</v>
      </c>
      <c r="G17" s="52">
        <v>0</v>
      </c>
      <c r="H17" s="51">
        <v>1</v>
      </c>
      <c r="I17" s="51">
        <v>3</v>
      </c>
      <c r="J17" s="51">
        <v>4</v>
      </c>
      <c r="K17" s="51">
        <v>7</v>
      </c>
      <c r="L17" s="53">
        <v>8</v>
      </c>
      <c r="M17" s="51">
        <v>10</v>
      </c>
      <c r="N17" s="51">
        <v>5</v>
      </c>
      <c r="O17" s="51">
        <v>8</v>
      </c>
      <c r="P17" s="51">
        <v>9</v>
      </c>
      <c r="Q17" s="59">
        <v>10</v>
      </c>
      <c r="R17" s="51">
        <v>9</v>
      </c>
      <c r="S17" s="59">
        <v>10</v>
      </c>
      <c r="T17" s="51">
        <v>7</v>
      </c>
      <c r="U17" s="59">
        <v>5</v>
      </c>
      <c r="V17" s="59">
        <v>6</v>
      </c>
      <c r="W17" s="59">
        <v>10</v>
      </c>
      <c r="X17" s="59">
        <v>8</v>
      </c>
      <c r="Y17" s="54">
        <v>7</v>
      </c>
    </row>
    <row r="18" spans="1:25" x14ac:dyDescent="0.2">
      <c r="A18" s="23" t="s">
        <v>53</v>
      </c>
      <c r="B18" s="51">
        <v>20</v>
      </c>
      <c r="C18" s="51">
        <v>14</v>
      </c>
      <c r="D18" s="51">
        <v>11</v>
      </c>
      <c r="E18" s="51">
        <v>18</v>
      </c>
      <c r="F18" s="51">
        <v>28</v>
      </c>
      <c r="G18" s="52">
        <v>31</v>
      </c>
      <c r="H18" s="51">
        <v>56</v>
      </c>
      <c r="I18" s="51">
        <v>80</v>
      </c>
      <c r="J18" s="51">
        <v>80</v>
      </c>
      <c r="K18" s="51">
        <v>85</v>
      </c>
      <c r="L18" s="53">
        <v>88</v>
      </c>
      <c r="M18" s="51">
        <v>96</v>
      </c>
      <c r="N18" s="51">
        <v>101</v>
      </c>
      <c r="O18" s="51">
        <v>110</v>
      </c>
      <c r="P18" s="51">
        <v>99</v>
      </c>
      <c r="Q18" s="59">
        <v>90</v>
      </c>
      <c r="R18" s="51">
        <v>65</v>
      </c>
      <c r="S18" s="59">
        <v>73</v>
      </c>
      <c r="T18" s="51">
        <v>62</v>
      </c>
      <c r="U18" s="59">
        <v>49</v>
      </c>
      <c r="V18" s="59">
        <v>44</v>
      </c>
      <c r="W18" s="59">
        <v>39</v>
      </c>
      <c r="X18" s="59">
        <v>29</v>
      </c>
      <c r="Y18" s="54">
        <v>29</v>
      </c>
    </row>
    <row r="19" spans="1:25" x14ac:dyDescent="0.2">
      <c r="A19" s="50" t="s">
        <v>83</v>
      </c>
      <c r="B19" s="51" t="s">
        <v>35</v>
      </c>
      <c r="C19" s="51" t="s">
        <v>35</v>
      </c>
      <c r="D19" s="51" t="s">
        <v>35</v>
      </c>
      <c r="E19" s="51" t="s">
        <v>35</v>
      </c>
      <c r="F19" s="51" t="s">
        <v>35</v>
      </c>
      <c r="G19" s="51" t="s">
        <v>35</v>
      </c>
      <c r="H19" s="51" t="s">
        <v>35</v>
      </c>
      <c r="I19" s="51" t="s">
        <v>35</v>
      </c>
      <c r="J19" s="51" t="s">
        <v>35</v>
      </c>
      <c r="K19" s="51" t="s">
        <v>35</v>
      </c>
      <c r="L19" s="52" t="s">
        <v>35</v>
      </c>
      <c r="M19" s="51">
        <v>2</v>
      </c>
      <c r="N19" s="51">
        <v>3</v>
      </c>
      <c r="O19" s="51">
        <v>2</v>
      </c>
      <c r="P19" s="51">
        <v>1</v>
      </c>
      <c r="Q19" s="59">
        <v>3</v>
      </c>
      <c r="R19" s="51">
        <v>2</v>
      </c>
      <c r="S19" s="59">
        <v>1</v>
      </c>
      <c r="T19" s="51">
        <v>2</v>
      </c>
      <c r="U19" s="59">
        <v>4</v>
      </c>
      <c r="V19" s="59">
        <v>3</v>
      </c>
      <c r="W19" s="59">
        <v>4</v>
      </c>
      <c r="X19" s="59">
        <v>2</v>
      </c>
      <c r="Y19" s="54">
        <v>3</v>
      </c>
    </row>
    <row r="20" spans="1:25" x14ac:dyDescent="0.2">
      <c r="A20" s="23" t="s">
        <v>54</v>
      </c>
      <c r="B20" s="55">
        <v>0</v>
      </c>
      <c r="C20" s="55">
        <v>0</v>
      </c>
      <c r="D20" s="55">
        <v>0</v>
      </c>
      <c r="E20" s="55">
        <v>0</v>
      </c>
      <c r="F20" s="55">
        <v>0</v>
      </c>
      <c r="G20" s="55">
        <v>3</v>
      </c>
      <c r="H20" s="51">
        <v>5</v>
      </c>
      <c r="I20" s="51">
        <v>7</v>
      </c>
      <c r="J20" s="51">
        <v>10</v>
      </c>
      <c r="K20" s="51">
        <v>16</v>
      </c>
      <c r="L20" s="53">
        <v>11</v>
      </c>
      <c r="M20" s="51">
        <v>4</v>
      </c>
      <c r="N20" s="51">
        <v>6</v>
      </c>
      <c r="O20" s="51">
        <v>5</v>
      </c>
      <c r="P20" s="51">
        <v>6</v>
      </c>
      <c r="Q20" s="59">
        <v>6</v>
      </c>
      <c r="R20" s="51">
        <v>7</v>
      </c>
      <c r="S20" s="59">
        <v>3</v>
      </c>
      <c r="T20" s="51">
        <v>2</v>
      </c>
      <c r="U20" s="59">
        <v>2</v>
      </c>
      <c r="V20" s="59">
        <v>1</v>
      </c>
      <c r="W20" s="59">
        <v>2</v>
      </c>
      <c r="X20" s="59">
        <v>3</v>
      </c>
      <c r="Y20" s="54">
        <v>2</v>
      </c>
    </row>
    <row r="21" spans="1:25" x14ac:dyDescent="0.2">
      <c r="A21" s="25" t="s">
        <v>36</v>
      </c>
      <c r="B21" s="51">
        <f>SUM(B13:B20)</f>
        <v>22</v>
      </c>
      <c r="C21" s="51">
        <f t="shared" ref="C21:H21" si="3">SUM(C13:C20)</f>
        <v>15</v>
      </c>
      <c r="D21" s="51">
        <f t="shared" si="3"/>
        <v>13</v>
      </c>
      <c r="E21" s="51">
        <f t="shared" si="3"/>
        <v>21</v>
      </c>
      <c r="F21" s="51">
        <f t="shared" si="3"/>
        <v>31</v>
      </c>
      <c r="G21" s="51">
        <f t="shared" si="3"/>
        <v>37</v>
      </c>
      <c r="H21" s="51">
        <f t="shared" si="3"/>
        <v>68</v>
      </c>
      <c r="I21" s="51">
        <f t="shared" ref="I21:Y21" si="4">SUM(I13:I20)</f>
        <v>104</v>
      </c>
      <c r="J21" s="51">
        <f t="shared" si="4"/>
        <v>112</v>
      </c>
      <c r="K21" s="51">
        <f t="shared" si="4"/>
        <v>129</v>
      </c>
      <c r="L21" s="53">
        <f t="shared" si="4"/>
        <v>133</v>
      </c>
      <c r="M21" s="51">
        <f t="shared" si="4"/>
        <v>137</v>
      </c>
      <c r="N21" s="51">
        <f t="shared" si="4"/>
        <v>137</v>
      </c>
      <c r="O21" s="51">
        <f t="shared" ref="O21:X21" si="5">SUM(O13:O20)</f>
        <v>148</v>
      </c>
      <c r="P21" s="51">
        <f t="shared" si="5"/>
        <v>139</v>
      </c>
      <c r="Q21" s="59">
        <f t="shared" si="5"/>
        <v>141</v>
      </c>
      <c r="R21" s="51">
        <f t="shared" si="5"/>
        <v>110</v>
      </c>
      <c r="S21" s="59">
        <f t="shared" si="5"/>
        <v>109</v>
      </c>
      <c r="T21" s="51">
        <f t="shared" si="5"/>
        <v>91</v>
      </c>
      <c r="U21" s="59">
        <f t="shared" si="5"/>
        <v>84</v>
      </c>
      <c r="V21" s="59">
        <f t="shared" si="5"/>
        <v>69</v>
      </c>
      <c r="W21" s="59">
        <f t="shared" si="5"/>
        <v>65</v>
      </c>
      <c r="X21" s="59">
        <f t="shared" si="5"/>
        <v>55</v>
      </c>
      <c r="Y21" s="54">
        <f t="shared" si="4"/>
        <v>52</v>
      </c>
    </row>
    <row r="22" spans="1:25" x14ac:dyDescent="0.2">
      <c r="A22" s="47" t="s">
        <v>94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2"/>
    </row>
    <row r="23" spans="1:25" x14ac:dyDescent="0.2">
      <c r="A23" s="23" t="s">
        <v>55</v>
      </c>
      <c r="B23" s="51">
        <v>1</v>
      </c>
      <c r="C23" s="51">
        <v>1</v>
      </c>
      <c r="D23" s="51">
        <v>1</v>
      </c>
      <c r="E23" s="51">
        <v>4</v>
      </c>
      <c r="F23" s="51">
        <v>5</v>
      </c>
      <c r="G23" s="52">
        <v>6</v>
      </c>
      <c r="H23" s="51">
        <v>5</v>
      </c>
      <c r="I23" s="51">
        <v>5</v>
      </c>
      <c r="J23" s="51">
        <v>6</v>
      </c>
      <c r="K23" s="51">
        <v>14</v>
      </c>
      <c r="L23" s="53">
        <v>9</v>
      </c>
      <c r="M23" s="51">
        <v>7</v>
      </c>
      <c r="N23" s="51">
        <v>7</v>
      </c>
      <c r="O23" s="51">
        <v>11</v>
      </c>
      <c r="P23" s="51">
        <v>18</v>
      </c>
      <c r="Q23" s="59">
        <v>20</v>
      </c>
      <c r="R23" s="51">
        <v>12</v>
      </c>
      <c r="S23" s="59">
        <v>6</v>
      </c>
      <c r="T23" s="51">
        <v>4</v>
      </c>
      <c r="U23" s="59">
        <v>5</v>
      </c>
      <c r="V23" s="59">
        <v>6</v>
      </c>
      <c r="W23" s="59">
        <v>8</v>
      </c>
      <c r="X23" s="59">
        <v>4</v>
      </c>
      <c r="Y23" s="54">
        <v>12</v>
      </c>
    </row>
    <row r="24" spans="1:25" x14ac:dyDescent="0.2">
      <c r="A24" s="23" t="s">
        <v>56</v>
      </c>
      <c r="B24" s="51">
        <v>8</v>
      </c>
      <c r="C24" s="51">
        <v>1</v>
      </c>
      <c r="D24" s="51">
        <v>3</v>
      </c>
      <c r="E24" s="51">
        <v>5</v>
      </c>
      <c r="F24" s="51">
        <v>8</v>
      </c>
      <c r="G24" s="52">
        <v>9</v>
      </c>
      <c r="H24" s="51">
        <v>7</v>
      </c>
      <c r="I24" s="51">
        <v>15</v>
      </c>
      <c r="J24" s="51">
        <v>13</v>
      </c>
      <c r="K24" s="51">
        <v>9</v>
      </c>
      <c r="L24" s="53">
        <v>6</v>
      </c>
      <c r="M24" s="51">
        <v>9</v>
      </c>
      <c r="N24" s="51">
        <v>15</v>
      </c>
      <c r="O24" s="51">
        <v>16</v>
      </c>
      <c r="P24" s="51">
        <v>10</v>
      </c>
      <c r="Q24" s="59">
        <v>10</v>
      </c>
      <c r="R24" s="51">
        <v>16</v>
      </c>
      <c r="S24" s="59">
        <v>22</v>
      </c>
      <c r="T24" s="51">
        <v>12</v>
      </c>
      <c r="U24" s="59">
        <v>7</v>
      </c>
      <c r="V24" s="59">
        <v>7</v>
      </c>
      <c r="W24" s="59">
        <v>6</v>
      </c>
      <c r="X24" s="59">
        <v>8</v>
      </c>
      <c r="Y24" s="54">
        <v>8</v>
      </c>
    </row>
    <row r="25" spans="1:25" x14ac:dyDescent="0.2">
      <c r="A25" s="23" t="s">
        <v>57</v>
      </c>
      <c r="B25" s="51">
        <v>6</v>
      </c>
      <c r="C25" s="51">
        <v>6</v>
      </c>
      <c r="D25" s="51">
        <v>6</v>
      </c>
      <c r="E25" s="51">
        <v>7</v>
      </c>
      <c r="F25" s="51">
        <v>4</v>
      </c>
      <c r="G25" s="52">
        <v>7</v>
      </c>
      <c r="H25" s="51">
        <v>16</v>
      </c>
      <c r="I25" s="51">
        <v>18</v>
      </c>
      <c r="J25" s="51">
        <v>18</v>
      </c>
      <c r="K25" s="51">
        <v>16</v>
      </c>
      <c r="L25" s="53">
        <v>22</v>
      </c>
      <c r="M25" s="51">
        <v>15</v>
      </c>
      <c r="N25" s="51">
        <v>16</v>
      </c>
      <c r="O25" s="51">
        <v>16</v>
      </c>
      <c r="P25" s="51">
        <v>20</v>
      </c>
      <c r="Q25" s="59">
        <v>24</v>
      </c>
      <c r="R25" s="51">
        <v>17</v>
      </c>
      <c r="S25" s="59">
        <v>19</v>
      </c>
      <c r="T25" s="51">
        <v>13</v>
      </c>
      <c r="U25" s="59">
        <v>14</v>
      </c>
      <c r="V25" s="59">
        <v>12</v>
      </c>
      <c r="W25" s="59">
        <v>12</v>
      </c>
      <c r="X25" s="59">
        <v>8</v>
      </c>
      <c r="Y25" s="54">
        <v>6</v>
      </c>
    </row>
    <row r="26" spans="1:25" x14ac:dyDescent="0.2">
      <c r="A26" s="23" t="s">
        <v>58</v>
      </c>
      <c r="B26" s="51">
        <v>2</v>
      </c>
      <c r="C26" s="51">
        <v>2</v>
      </c>
      <c r="D26" s="51">
        <v>0</v>
      </c>
      <c r="E26" s="51">
        <v>1</v>
      </c>
      <c r="F26" s="51">
        <v>3</v>
      </c>
      <c r="G26" s="52">
        <v>3</v>
      </c>
      <c r="H26" s="51">
        <v>10</v>
      </c>
      <c r="I26" s="51">
        <v>18</v>
      </c>
      <c r="J26" s="51">
        <v>20</v>
      </c>
      <c r="K26" s="51">
        <v>23</v>
      </c>
      <c r="L26" s="53">
        <v>28</v>
      </c>
      <c r="M26" s="51">
        <v>36</v>
      </c>
      <c r="N26" s="51">
        <v>29</v>
      </c>
      <c r="O26" s="51">
        <v>36</v>
      </c>
      <c r="P26" s="51">
        <v>31</v>
      </c>
      <c r="Q26" s="59">
        <v>28</v>
      </c>
      <c r="R26" s="51">
        <v>24</v>
      </c>
      <c r="S26" s="59">
        <v>25</v>
      </c>
      <c r="T26" s="51">
        <v>21</v>
      </c>
      <c r="U26" s="59">
        <v>20</v>
      </c>
      <c r="V26" s="59">
        <v>11</v>
      </c>
      <c r="W26" s="59">
        <v>10</v>
      </c>
      <c r="X26" s="59">
        <v>8</v>
      </c>
      <c r="Y26" s="54">
        <v>8</v>
      </c>
    </row>
    <row r="27" spans="1:25" x14ac:dyDescent="0.2">
      <c r="A27" s="23" t="s">
        <v>59</v>
      </c>
      <c r="B27" s="51">
        <v>0</v>
      </c>
      <c r="C27" s="51">
        <v>1</v>
      </c>
      <c r="D27" s="51">
        <v>0</v>
      </c>
      <c r="E27" s="51">
        <v>0</v>
      </c>
      <c r="F27" s="51">
        <v>2</v>
      </c>
      <c r="G27" s="52">
        <v>3</v>
      </c>
      <c r="H27" s="51">
        <v>10</v>
      </c>
      <c r="I27" s="51">
        <v>20</v>
      </c>
      <c r="J27" s="51">
        <v>23</v>
      </c>
      <c r="K27" s="51">
        <v>19</v>
      </c>
      <c r="L27" s="53">
        <v>22</v>
      </c>
      <c r="M27" s="51">
        <v>21</v>
      </c>
      <c r="N27" s="51">
        <v>21</v>
      </c>
      <c r="O27" s="51">
        <v>25</v>
      </c>
      <c r="P27" s="51">
        <v>23</v>
      </c>
      <c r="Q27" s="59">
        <v>19</v>
      </c>
      <c r="R27" s="51">
        <v>14</v>
      </c>
      <c r="S27" s="59">
        <v>12</v>
      </c>
      <c r="T27" s="51">
        <v>20</v>
      </c>
      <c r="U27" s="59">
        <v>16</v>
      </c>
      <c r="V27" s="59">
        <v>17</v>
      </c>
      <c r="W27" s="59">
        <v>8</v>
      </c>
      <c r="X27" s="59">
        <v>10</v>
      </c>
      <c r="Y27" s="54">
        <v>4</v>
      </c>
    </row>
    <row r="28" spans="1:25" x14ac:dyDescent="0.2">
      <c r="A28" s="23" t="s">
        <v>60</v>
      </c>
      <c r="B28" s="51">
        <v>2</v>
      </c>
      <c r="C28" s="51">
        <v>2</v>
      </c>
      <c r="D28" s="51">
        <v>2</v>
      </c>
      <c r="E28" s="51">
        <v>4</v>
      </c>
      <c r="F28" s="51">
        <v>5</v>
      </c>
      <c r="G28" s="52">
        <v>4</v>
      </c>
      <c r="H28" s="51">
        <v>6</v>
      </c>
      <c r="I28" s="51">
        <v>12</v>
      </c>
      <c r="J28" s="51">
        <v>10</v>
      </c>
      <c r="K28" s="51">
        <v>18</v>
      </c>
      <c r="L28" s="53">
        <v>16</v>
      </c>
      <c r="M28" s="51">
        <v>17</v>
      </c>
      <c r="N28" s="51">
        <v>19</v>
      </c>
      <c r="O28" s="51">
        <v>14</v>
      </c>
      <c r="P28" s="51">
        <v>11</v>
      </c>
      <c r="Q28" s="59">
        <v>13</v>
      </c>
      <c r="R28" s="51">
        <v>9</v>
      </c>
      <c r="S28" s="59">
        <v>15</v>
      </c>
      <c r="T28" s="51">
        <v>13</v>
      </c>
      <c r="U28" s="59">
        <v>12</v>
      </c>
      <c r="V28" s="59">
        <v>8</v>
      </c>
      <c r="W28" s="59">
        <v>8</v>
      </c>
      <c r="X28" s="59">
        <v>7</v>
      </c>
      <c r="Y28" s="54">
        <v>8</v>
      </c>
    </row>
    <row r="29" spans="1:25" x14ac:dyDescent="0.2">
      <c r="A29" s="23" t="s">
        <v>47</v>
      </c>
      <c r="B29" s="51">
        <v>2</v>
      </c>
      <c r="C29" s="51">
        <v>2</v>
      </c>
      <c r="D29" s="51">
        <v>1</v>
      </c>
      <c r="E29" s="51">
        <v>0</v>
      </c>
      <c r="F29" s="51">
        <v>1</v>
      </c>
      <c r="G29" s="52">
        <v>3</v>
      </c>
      <c r="H29" s="51">
        <v>11</v>
      </c>
      <c r="I29" s="51">
        <v>13</v>
      </c>
      <c r="J29" s="51">
        <v>16</v>
      </c>
      <c r="K29" s="51">
        <v>24</v>
      </c>
      <c r="L29" s="53">
        <v>19</v>
      </c>
      <c r="M29" s="51">
        <v>18</v>
      </c>
      <c r="N29" s="51">
        <v>20</v>
      </c>
      <c r="O29" s="51">
        <v>18</v>
      </c>
      <c r="P29" s="51">
        <v>17</v>
      </c>
      <c r="Q29" s="59">
        <v>18</v>
      </c>
      <c r="R29" s="51">
        <v>13</v>
      </c>
      <c r="S29" s="59">
        <v>8</v>
      </c>
      <c r="T29" s="51">
        <v>5</v>
      </c>
      <c r="U29" s="59">
        <v>6</v>
      </c>
      <c r="V29" s="59">
        <v>5</v>
      </c>
      <c r="W29" s="59">
        <v>12</v>
      </c>
      <c r="X29" s="59">
        <v>8</v>
      </c>
      <c r="Y29" s="54">
        <v>4</v>
      </c>
    </row>
    <row r="30" spans="1:25" x14ac:dyDescent="0.2">
      <c r="A30" s="23" t="s">
        <v>48</v>
      </c>
      <c r="B30" s="51">
        <v>0</v>
      </c>
      <c r="C30" s="51">
        <v>0</v>
      </c>
      <c r="D30" s="51">
        <v>0</v>
      </c>
      <c r="E30" s="51">
        <v>0</v>
      </c>
      <c r="F30" s="51">
        <v>3</v>
      </c>
      <c r="G30" s="52">
        <v>2</v>
      </c>
      <c r="H30" s="51">
        <v>3</v>
      </c>
      <c r="I30" s="51">
        <v>3</v>
      </c>
      <c r="J30" s="51">
        <v>6</v>
      </c>
      <c r="K30" s="51">
        <v>6</v>
      </c>
      <c r="L30" s="53">
        <v>11</v>
      </c>
      <c r="M30" s="51">
        <v>14</v>
      </c>
      <c r="N30" s="51">
        <v>10</v>
      </c>
      <c r="O30" s="51">
        <v>12</v>
      </c>
      <c r="P30" s="51">
        <v>9</v>
      </c>
      <c r="Q30" s="59">
        <v>9</v>
      </c>
      <c r="R30" s="51">
        <v>5</v>
      </c>
      <c r="S30" s="59">
        <v>2</v>
      </c>
      <c r="T30" s="51">
        <v>3</v>
      </c>
      <c r="U30" s="59">
        <v>4</v>
      </c>
      <c r="V30" s="59">
        <v>3</v>
      </c>
      <c r="W30" s="59">
        <v>1</v>
      </c>
      <c r="X30" s="59">
        <v>2</v>
      </c>
      <c r="Y30" s="54">
        <v>2</v>
      </c>
    </row>
    <row r="31" spans="1:25" x14ac:dyDescent="0.2">
      <c r="A31" s="23" t="s">
        <v>61</v>
      </c>
      <c r="B31" s="51">
        <v>0</v>
      </c>
      <c r="C31" s="51">
        <v>0</v>
      </c>
      <c r="D31" s="51">
        <v>0</v>
      </c>
      <c r="E31" s="51">
        <v>0</v>
      </c>
      <c r="F31" s="51">
        <v>0</v>
      </c>
      <c r="G31" s="52">
        <v>0</v>
      </c>
      <c r="H31" s="51">
        <v>0</v>
      </c>
      <c r="I31" s="51">
        <v>0</v>
      </c>
      <c r="J31" s="51">
        <v>0</v>
      </c>
      <c r="K31" s="51">
        <v>0</v>
      </c>
      <c r="L31" s="53">
        <v>0</v>
      </c>
      <c r="M31" s="51">
        <v>0</v>
      </c>
      <c r="N31" s="51">
        <v>0</v>
      </c>
      <c r="O31" s="51">
        <v>0</v>
      </c>
      <c r="P31" s="51">
        <v>0</v>
      </c>
      <c r="Q31" s="59">
        <v>0</v>
      </c>
      <c r="R31" s="51">
        <v>0</v>
      </c>
      <c r="S31" s="59">
        <v>0</v>
      </c>
      <c r="T31" s="51">
        <v>0</v>
      </c>
      <c r="U31" s="59">
        <v>0</v>
      </c>
      <c r="V31" s="59">
        <v>0</v>
      </c>
      <c r="W31" s="59">
        <v>0</v>
      </c>
      <c r="X31" s="59">
        <v>0</v>
      </c>
      <c r="Y31" s="54">
        <v>0</v>
      </c>
    </row>
    <row r="32" spans="1:25" x14ac:dyDescent="0.2">
      <c r="A32" s="23" t="s">
        <v>62</v>
      </c>
      <c r="B32" s="51">
        <v>1</v>
      </c>
      <c r="C32" s="51">
        <v>0</v>
      </c>
      <c r="D32" s="51">
        <v>0</v>
      </c>
      <c r="E32" s="51">
        <v>0</v>
      </c>
      <c r="F32" s="51">
        <v>0</v>
      </c>
      <c r="G32" s="52">
        <v>0</v>
      </c>
      <c r="H32" s="51">
        <v>0</v>
      </c>
      <c r="I32" s="51">
        <v>0</v>
      </c>
      <c r="J32" s="51">
        <v>0</v>
      </c>
      <c r="K32" s="51">
        <v>0</v>
      </c>
      <c r="L32" s="53">
        <v>0</v>
      </c>
      <c r="M32" s="51">
        <v>0</v>
      </c>
      <c r="N32" s="51">
        <v>0</v>
      </c>
      <c r="O32" s="51">
        <v>0</v>
      </c>
      <c r="P32" s="51">
        <v>0</v>
      </c>
      <c r="Q32" s="59">
        <v>0</v>
      </c>
      <c r="R32" s="51">
        <v>0</v>
      </c>
      <c r="S32" s="59">
        <v>0</v>
      </c>
      <c r="T32" s="51">
        <v>0</v>
      </c>
      <c r="U32" s="59">
        <v>0</v>
      </c>
      <c r="V32" s="59">
        <v>0</v>
      </c>
      <c r="W32" s="59">
        <v>0</v>
      </c>
      <c r="X32" s="59">
        <v>0</v>
      </c>
      <c r="Y32" s="54">
        <v>0</v>
      </c>
    </row>
    <row r="33" spans="1:25" x14ac:dyDescent="0.2">
      <c r="A33" s="25" t="s">
        <v>36</v>
      </c>
      <c r="B33" s="51">
        <f>SUM(B23:B32)</f>
        <v>22</v>
      </c>
      <c r="C33" s="51">
        <f t="shared" ref="C33:H33" si="6">SUM(C23:C32)</f>
        <v>15</v>
      </c>
      <c r="D33" s="51">
        <f t="shared" si="6"/>
        <v>13</v>
      </c>
      <c r="E33" s="51">
        <f t="shared" si="6"/>
        <v>21</v>
      </c>
      <c r="F33" s="51">
        <f t="shared" si="6"/>
        <v>31</v>
      </c>
      <c r="G33" s="51">
        <f t="shared" si="6"/>
        <v>37</v>
      </c>
      <c r="H33" s="51">
        <f t="shared" si="6"/>
        <v>68</v>
      </c>
      <c r="I33" s="51">
        <f t="shared" ref="I33:Y33" si="7">SUM(I23:I32)</f>
        <v>104</v>
      </c>
      <c r="J33" s="51">
        <f t="shared" si="7"/>
        <v>112</v>
      </c>
      <c r="K33" s="51">
        <f t="shared" si="7"/>
        <v>129</v>
      </c>
      <c r="L33" s="53">
        <f t="shared" si="7"/>
        <v>133</v>
      </c>
      <c r="M33" s="51">
        <f t="shared" si="7"/>
        <v>137</v>
      </c>
      <c r="N33" s="51">
        <f t="shared" si="7"/>
        <v>137</v>
      </c>
      <c r="O33" s="51">
        <f t="shared" ref="O33:X33" si="8">SUM(O23:O32)</f>
        <v>148</v>
      </c>
      <c r="P33" s="51">
        <f t="shared" si="8"/>
        <v>139</v>
      </c>
      <c r="Q33" s="59">
        <f t="shared" si="8"/>
        <v>141</v>
      </c>
      <c r="R33" s="51">
        <f t="shared" si="8"/>
        <v>110</v>
      </c>
      <c r="S33" s="59">
        <f t="shared" si="8"/>
        <v>109</v>
      </c>
      <c r="T33" s="51">
        <f t="shared" si="8"/>
        <v>91</v>
      </c>
      <c r="U33" s="59">
        <f t="shared" si="8"/>
        <v>84</v>
      </c>
      <c r="V33" s="59">
        <f t="shared" si="8"/>
        <v>69</v>
      </c>
      <c r="W33" s="59">
        <f t="shared" si="8"/>
        <v>65</v>
      </c>
      <c r="X33" s="59">
        <f t="shared" si="8"/>
        <v>55</v>
      </c>
      <c r="Y33" s="54">
        <f t="shared" si="7"/>
        <v>52</v>
      </c>
    </row>
    <row r="34" spans="1:25" x14ac:dyDescent="0.2">
      <c r="A34" s="47" t="s">
        <v>95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2"/>
    </row>
    <row r="35" spans="1:25" x14ac:dyDescent="0.2">
      <c r="A35" s="23" t="s">
        <v>63</v>
      </c>
      <c r="B35" s="26">
        <v>25.8569</v>
      </c>
      <c r="C35" s="26">
        <v>28.159700000000001</v>
      </c>
      <c r="D35" s="26">
        <v>26.052099999999999</v>
      </c>
      <c r="E35" s="26">
        <v>24.838200000000001</v>
      </c>
      <c r="F35" s="26">
        <v>28.643899999999999</v>
      </c>
      <c r="G35" s="26">
        <v>27.8368</v>
      </c>
      <c r="H35" s="39">
        <v>29.82</v>
      </c>
      <c r="I35" s="26">
        <v>30.483799999999999</v>
      </c>
      <c r="J35" s="26">
        <v>31.4114</v>
      </c>
      <c r="K35" s="26">
        <v>31.696300000000001</v>
      </c>
      <c r="L35" s="49">
        <v>32.79</v>
      </c>
      <c r="M35" s="26">
        <v>32.44</v>
      </c>
      <c r="N35" s="26">
        <v>32.4</v>
      </c>
      <c r="O35" s="26">
        <v>32.020000000000003</v>
      </c>
      <c r="P35" s="26">
        <v>30.8</v>
      </c>
      <c r="Q35" s="39">
        <v>30.76</v>
      </c>
      <c r="R35" s="26">
        <v>30.01</v>
      </c>
      <c r="S35" s="39">
        <v>28.71</v>
      </c>
      <c r="T35" s="26">
        <v>30.23</v>
      </c>
      <c r="U35" s="39">
        <v>30.96</v>
      </c>
      <c r="V35" s="39">
        <v>30.25</v>
      </c>
      <c r="W35" s="39">
        <v>30.53</v>
      </c>
      <c r="X35" s="39">
        <v>30.26</v>
      </c>
      <c r="Y35" s="41">
        <v>28.02</v>
      </c>
    </row>
    <row r="36" spans="1:25" x14ac:dyDescent="0.2">
      <c r="A36" s="23" t="s">
        <v>64</v>
      </c>
      <c r="B36" s="26">
        <v>7.6538000000000004</v>
      </c>
      <c r="C36" s="26">
        <v>8.8304500000000008</v>
      </c>
      <c r="D36" s="26">
        <v>7.7034000000000002</v>
      </c>
      <c r="E36" s="26">
        <v>7.1102299999999996</v>
      </c>
      <c r="F36" s="26">
        <v>10.613289999999999</v>
      </c>
      <c r="G36" s="27">
        <v>9.8600999999999992</v>
      </c>
      <c r="H36" s="26">
        <v>9.3819999999999997</v>
      </c>
      <c r="I36" s="26">
        <v>8.8234100000000009</v>
      </c>
      <c r="J36" s="26">
        <v>9.7051300000000005</v>
      </c>
      <c r="K36" s="26">
        <v>8.8209199999999992</v>
      </c>
      <c r="L36" s="49">
        <v>10.28731</v>
      </c>
      <c r="M36" s="26">
        <v>10.33</v>
      </c>
      <c r="N36" s="26">
        <v>10.28</v>
      </c>
      <c r="O36" s="26">
        <v>10.62</v>
      </c>
      <c r="P36" s="26">
        <v>10.37</v>
      </c>
      <c r="Q36" s="39">
        <v>10.68</v>
      </c>
      <c r="R36" s="26">
        <v>10.46</v>
      </c>
      <c r="S36" s="39">
        <v>8.52</v>
      </c>
      <c r="T36" s="26">
        <v>8.3699999999999992</v>
      </c>
      <c r="U36" s="39">
        <v>9.35</v>
      </c>
      <c r="V36" s="39">
        <v>9.18</v>
      </c>
      <c r="W36" s="39">
        <v>9.24</v>
      </c>
      <c r="X36" s="39">
        <v>8.8699999999999992</v>
      </c>
      <c r="Y36" s="41">
        <v>9.41</v>
      </c>
    </row>
    <row r="37" spans="1:25" x14ac:dyDescent="0.2">
      <c r="A37" s="47" t="s">
        <v>65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2"/>
    </row>
    <row r="38" spans="1:25" x14ac:dyDescent="0.2">
      <c r="A38" s="23" t="s">
        <v>66</v>
      </c>
      <c r="B38" s="51">
        <v>12</v>
      </c>
      <c r="C38" s="51">
        <v>7</v>
      </c>
      <c r="D38" s="51">
        <v>5</v>
      </c>
      <c r="E38" s="51">
        <v>12</v>
      </c>
      <c r="F38" s="51">
        <v>15</v>
      </c>
      <c r="G38" s="52">
        <v>12</v>
      </c>
      <c r="H38" s="51">
        <v>28</v>
      </c>
      <c r="I38" s="51">
        <v>51</v>
      </c>
      <c r="J38" s="51">
        <v>69</v>
      </c>
      <c r="K38" s="51">
        <v>81</v>
      </c>
      <c r="L38" s="53">
        <v>88</v>
      </c>
      <c r="M38" s="51">
        <v>91</v>
      </c>
      <c r="N38" s="51">
        <v>86</v>
      </c>
      <c r="O38" s="51">
        <v>94</v>
      </c>
      <c r="P38" s="51">
        <v>89</v>
      </c>
      <c r="Q38" s="59">
        <v>96</v>
      </c>
      <c r="R38" s="51">
        <v>71</v>
      </c>
      <c r="S38" s="59">
        <v>73</v>
      </c>
      <c r="T38" s="51">
        <v>57</v>
      </c>
      <c r="U38" s="59">
        <v>49</v>
      </c>
      <c r="V38" s="59">
        <v>43</v>
      </c>
      <c r="W38" s="59">
        <v>40</v>
      </c>
      <c r="X38" s="59">
        <v>35</v>
      </c>
      <c r="Y38" s="54">
        <v>33</v>
      </c>
    </row>
    <row r="39" spans="1:25" x14ac:dyDescent="0.2">
      <c r="A39" s="23" t="s">
        <v>67</v>
      </c>
      <c r="B39" s="51">
        <v>10</v>
      </c>
      <c r="C39" s="51">
        <v>8</v>
      </c>
      <c r="D39" s="51">
        <v>8</v>
      </c>
      <c r="E39" s="51">
        <v>9</v>
      </c>
      <c r="F39" s="51">
        <v>16</v>
      </c>
      <c r="G39" s="52">
        <v>25</v>
      </c>
      <c r="H39" s="51">
        <v>40</v>
      </c>
      <c r="I39" s="51">
        <v>53</v>
      </c>
      <c r="J39" s="51">
        <v>43</v>
      </c>
      <c r="K39" s="51">
        <v>48</v>
      </c>
      <c r="L39" s="53">
        <v>45</v>
      </c>
      <c r="M39" s="51">
        <v>46</v>
      </c>
      <c r="N39" s="51">
        <v>51</v>
      </c>
      <c r="O39" s="51">
        <v>54</v>
      </c>
      <c r="P39" s="51">
        <v>50</v>
      </c>
      <c r="Q39" s="59">
        <v>45</v>
      </c>
      <c r="R39" s="51">
        <v>39</v>
      </c>
      <c r="S39" s="59">
        <v>36</v>
      </c>
      <c r="T39" s="51">
        <v>34</v>
      </c>
      <c r="U39" s="59">
        <v>35</v>
      </c>
      <c r="V39" s="59">
        <v>26</v>
      </c>
      <c r="W39" s="59">
        <v>25</v>
      </c>
      <c r="X39" s="59">
        <v>20</v>
      </c>
      <c r="Y39" s="54">
        <v>19</v>
      </c>
    </row>
    <row r="40" spans="1:25" ht="13.5" thickBot="1" x14ac:dyDescent="0.25">
      <c r="A40" s="28" t="s">
        <v>36</v>
      </c>
      <c r="B40" s="56">
        <f>SUM(B38:B39)</f>
        <v>22</v>
      </c>
      <c r="C40" s="56">
        <f t="shared" ref="C40:H40" si="9">SUM(C38:C39)</f>
        <v>15</v>
      </c>
      <c r="D40" s="56">
        <f t="shared" si="9"/>
        <v>13</v>
      </c>
      <c r="E40" s="56">
        <f t="shared" si="9"/>
        <v>21</v>
      </c>
      <c r="F40" s="56">
        <f t="shared" si="9"/>
        <v>31</v>
      </c>
      <c r="G40" s="56">
        <f t="shared" si="9"/>
        <v>37</v>
      </c>
      <c r="H40" s="56">
        <f t="shared" si="9"/>
        <v>68</v>
      </c>
      <c r="I40" s="56">
        <f t="shared" ref="I40:Y40" si="10">SUM(I38:I39)</f>
        <v>104</v>
      </c>
      <c r="J40" s="56">
        <f t="shared" si="10"/>
        <v>112</v>
      </c>
      <c r="K40" s="56">
        <f t="shared" si="10"/>
        <v>129</v>
      </c>
      <c r="L40" s="57">
        <f t="shared" si="10"/>
        <v>133</v>
      </c>
      <c r="M40" s="56">
        <f t="shared" si="10"/>
        <v>137</v>
      </c>
      <c r="N40" s="56">
        <f t="shared" si="10"/>
        <v>137</v>
      </c>
      <c r="O40" s="56">
        <f t="shared" ref="O40:X40" si="11">SUM(O38:O39)</f>
        <v>148</v>
      </c>
      <c r="P40" s="56">
        <f t="shared" si="11"/>
        <v>139</v>
      </c>
      <c r="Q40" s="60">
        <f t="shared" si="11"/>
        <v>141</v>
      </c>
      <c r="R40" s="56">
        <f t="shared" si="11"/>
        <v>110</v>
      </c>
      <c r="S40" s="60">
        <f t="shared" si="11"/>
        <v>109</v>
      </c>
      <c r="T40" s="56">
        <f t="shared" si="11"/>
        <v>91</v>
      </c>
      <c r="U40" s="60">
        <f t="shared" si="11"/>
        <v>84</v>
      </c>
      <c r="V40" s="60">
        <f t="shared" si="11"/>
        <v>69</v>
      </c>
      <c r="W40" s="60">
        <f t="shared" si="11"/>
        <v>65</v>
      </c>
      <c r="X40" s="60">
        <f t="shared" si="11"/>
        <v>55</v>
      </c>
      <c r="Y40" s="58">
        <f t="shared" si="10"/>
        <v>52</v>
      </c>
    </row>
    <row r="41" spans="1:25" ht="12.75" customHeight="1" thickTop="1" x14ac:dyDescent="0.2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</row>
    <row r="42" spans="1:25" ht="21" customHeight="1" x14ac:dyDescent="0.2">
      <c r="A42" s="75" t="s">
        <v>96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</row>
    <row r="43" spans="1:25" ht="45" customHeight="1" x14ac:dyDescent="0.2">
      <c r="A43" s="73" t="s">
        <v>85</v>
      </c>
      <c r="B43" s="73"/>
      <c r="C43" s="73"/>
      <c r="D43" s="73"/>
      <c r="E43" s="73"/>
      <c r="F43" s="73"/>
      <c r="G43" s="73"/>
      <c r="H43" s="73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</row>
  </sheetData>
  <mergeCells count="6">
    <mergeCell ref="A43:Y43"/>
    <mergeCell ref="A1:H1"/>
    <mergeCell ref="A42:Y42"/>
    <mergeCell ref="A2:Y2"/>
    <mergeCell ref="A3:Y3"/>
    <mergeCell ref="A4:Y4"/>
  </mergeCells>
  <phoneticPr fontId="5" type="noConversion"/>
  <printOptions horizontalCentered="1"/>
  <pageMargins left="0.5" right="0.5" top="0.5" bottom="0.5" header="0.5" footer="0.5"/>
  <pageSetup scale="8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zoomScaleNormal="100" workbookViewId="0">
      <selection activeCell="H44" sqref="H43:H44"/>
    </sheetView>
  </sheetViews>
  <sheetFormatPr defaultRowHeight="12.75" x14ac:dyDescent="0.2"/>
  <cols>
    <col min="1" max="1" width="27.28515625" customWidth="1"/>
    <col min="2" max="2" width="28.7109375" customWidth="1"/>
  </cols>
  <sheetData>
    <row r="1" spans="1:2" ht="15.75" x14ac:dyDescent="0.25">
      <c r="A1" s="74"/>
      <c r="B1" s="74"/>
    </row>
    <row r="2" spans="1:2" ht="15.75" x14ac:dyDescent="0.25">
      <c r="A2" s="74" t="s">
        <v>33</v>
      </c>
      <c r="B2" s="74"/>
    </row>
    <row r="3" spans="1:2" ht="15" x14ac:dyDescent="0.25">
      <c r="A3" s="71" t="s">
        <v>77</v>
      </c>
      <c r="B3" s="71"/>
    </row>
    <row r="4" spans="1:2" ht="15" x14ac:dyDescent="0.25">
      <c r="A4" s="71" t="s">
        <v>78</v>
      </c>
      <c r="B4" s="71"/>
    </row>
    <row r="5" spans="1:2" x14ac:dyDescent="0.2">
      <c r="B5" s="17"/>
    </row>
    <row r="6" spans="1:2" ht="13.5" thickBot="1" x14ac:dyDescent="0.25">
      <c r="B6" s="16"/>
    </row>
    <row r="7" spans="1:2" ht="28.5" customHeight="1" thickTop="1" x14ac:dyDescent="0.2">
      <c r="A7" s="42"/>
      <c r="B7" s="45" t="s">
        <v>79</v>
      </c>
    </row>
    <row r="8" spans="1:2" x14ac:dyDescent="0.2">
      <c r="A8" s="43" t="s">
        <v>40</v>
      </c>
      <c r="B8" s="46">
        <v>237</v>
      </c>
    </row>
    <row r="9" spans="1:2" x14ac:dyDescent="0.2">
      <c r="A9" s="44" t="s">
        <v>41</v>
      </c>
      <c r="B9" s="24">
        <v>218</v>
      </c>
    </row>
    <row r="10" spans="1:2" x14ac:dyDescent="0.2">
      <c r="A10" s="44" t="s">
        <v>42</v>
      </c>
      <c r="B10" s="24">
        <v>243</v>
      </c>
    </row>
    <row r="11" spans="1:2" x14ac:dyDescent="0.2">
      <c r="A11" s="44" t="s">
        <v>43</v>
      </c>
      <c r="B11" s="24">
        <v>170</v>
      </c>
    </row>
    <row r="12" spans="1:2" x14ac:dyDescent="0.2">
      <c r="A12" s="44" t="s">
        <v>72</v>
      </c>
      <c r="B12" s="24">
        <v>189</v>
      </c>
    </row>
    <row r="13" spans="1:2" x14ac:dyDescent="0.2">
      <c r="A13" s="44" t="s">
        <v>73</v>
      </c>
      <c r="B13" s="24">
        <v>178</v>
      </c>
    </row>
    <row r="14" spans="1:2" x14ac:dyDescent="0.2">
      <c r="A14" s="44" t="s">
        <v>74</v>
      </c>
      <c r="B14" s="24">
        <v>237</v>
      </c>
    </row>
    <row r="15" spans="1:2" x14ac:dyDescent="0.2">
      <c r="A15" s="61" t="s">
        <v>76</v>
      </c>
      <c r="B15" s="62">
        <v>181</v>
      </c>
    </row>
    <row r="16" spans="1:2" x14ac:dyDescent="0.2">
      <c r="A16" s="63" t="s">
        <v>80</v>
      </c>
      <c r="B16" s="62">
        <v>189</v>
      </c>
    </row>
    <row r="17" spans="1:2" x14ac:dyDescent="0.2">
      <c r="A17" s="63" t="s">
        <v>81</v>
      </c>
      <c r="B17" s="62">
        <v>278</v>
      </c>
    </row>
    <row r="18" spans="1:2" x14ac:dyDescent="0.2">
      <c r="A18" s="63" t="s">
        <v>82</v>
      </c>
      <c r="B18" s="62">
        <v>327</v>
      </c>
    </row>
    <row r="19" spans="1:2" ht="13.5" thickBot="1" x14ac:dyDescent="0.25">
      <c r="A19" s="64" t="s">
        <v>86</v>
      </c>
      <c r="B19" s="29">
        <v>355</v>
      </c>
    </row>
    <row r="20" spans="1:2" ht="12.75" customHeight="1" thickTop="1" x14ac:dyDescent="0.2">
      <c r="B20" s="16"/>
    </row>
    <row r="21" spans="1:2" x14ac:dyDescent="0.2">
      <c r="A21" t="s">
        <v>75</v>
      </c>
    </row>
  </sheetData>
  <mergeCells count="4">
    <mergeCell ref="A1:B1"/>
    <mergeCell ref="A2:B2"/>
    <mergeCell ref="A3:B3"/>
    <mergeCell ref="A4:B4"/>
  </mergeCells>
  <phoneticPr fontId="5" type="noConversion"/>
  <printOptions horizontalCentered="1"/>
  <pageMargins left="0.75" right="0.75" top="1" bottom="1" header="0.5" footer="0.5"/>
  <pageSetup scale="90" orientation="portrait" r:id="rId1"/>
  <headerFooter alignWithMargins="0">
    <oddFooter>&amp;R&amp;"Arial,Italic"&amp;8Office of Institutional Research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PeerCost&amp;CrHr MAT</vt:lpstr>
      <vt:lpstr>Summary MAT B.A</vt:lpstr>
      <vt:lpstr>CrHrs_MAT_Minors</vt:lpstr>
      <vt:lpstr>CrHrs_MAT_Minors!Print_Area</vt:lpstr>
      <vt:lpstr>'PeerCost&amp;CrHr MAT'!Print_Area</vt:lpstr>
      <vt:lpstr>'Summary MAT B.A'!Print_Area</vt:lpstr>
    </vt:vector>
  </TitlesOfParts>
  <Company>University of Illinois @ Springfield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vvant2</dc:creator>
  <cp:lastModifiedBy>Dorman, Laura Gransky</cp:lastModifiedBy>
  <cp:lastPrinted>2022-11-17T17:16:02Z</cp:lastPrinted>
  <dcterms:created xsi:type="dcterms:W3CDTF">2006-03-27T16:28:44Z</dcterms:created>
  <dcterms:modified xsi:type="dcterms:W3CDTF">2022-11-18T15:03:03Z</dcterms:modified>
</cp:coreProperties>
</file>