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Z:\IR Web Data Book\Students\"/>
    </mc:Choice>
  </mc:AlternateContent>
  <xr:revisionPtr revIDLastSave="0" documentId="13_ncr:1_{BC62CAB1-0060-43A1-AC0C-0862497F0905}" xr6:coauthVersionLast="36" xr6:coauthVersionMax="36" xr10:uidLastSave="{00000000-0000-0000-0000-000000000000}"/>
  <bookViews>
    <workbookView xWindow="480" yWindow="75" windowWidth="11355" windowHeight="7935" xr2:uid="{00000000-000D-0000-FFFF-FFFF00000000}"/>
  </bookViews>
  <sheets>
    <sheet name="First Time Freshmen" sheetId="1" r:id="rId1"/>
  </sheets>
  <definedNames>
    <definedName name="_xlnm.Print_Area" localSheetId="0">'First Time Freshmen'!$A$1:$AM$49</definedName>
  </definedNames>
  <calcPr calcId="191029"/>
</workbook>
</file>

<file path=xl/calcChain.xml><?xml version="1.0" encoding="utf-8"?>
<calcChain xmlns="http://schemas.openxmlformats.org/spreadsheetml/2006/main">
  <c r="AJ46" i="1" l="1"/>
  <c r="AK45" i="1" s="1"/>
  <c r="AK42" i="1"/>
  <c r="AK37" i="1"/>
  <c r="AJ31" i="1"/>
  <c r="AK29" i="1" s="1"/>
  <c r="AK30" i="1"/>
  <c r="AK27" i="1"/>
  <c r="AK26" i="1"/>
  <c r="AK23" i="1"/>
  <c r="AK22" i="1"/>
  <c r="AJ18" i="1"/>
  <c r="AK17" i="1" s="1"/>
  <c r="AJ14" i="1"/>
  <c r="AK13" i="1" s="1"/>
  <c r="AK18" i="1" l="1"/>
  <c r="AK38" i="1"/>
  <c r="AK43" i="1"/>
  <c r="AK12" i="1"/>
  <c r="AK14" i="1" s="1"/>
  <c r="AK16" i="1"/>
  <c r="AK20" i="1"/>
  <c r="AK24" i="1"/>
  <c r="AK28" i="1"/>
  <c r="AK31" i="1" s="1"/>
  <c r="AK40" i="1"/>
  <c r="AK44" i="1"/>
  <c r="AK21" i="1"/>
  <c r="AK25" i="1"/>
  <c r="AK36" i="1"/>
  <c r="AK41" i="1"/>
  <c r="AH46" i="1"/>
  <c r="AI45" i="1"/>
  <c r="AI44" i="1"/>
  <c r="AI43" i="1"/>
  <c r="AI42" i="1"/>
  <c r="AI41" i="1"/>
  <c r="AI40" i="1"/>
  <c r="AI38" i="1"/>
  <c r="AI37" i="1"/>
  <c r="AI36" i="1"/>
  <c r="AI46" i="1" s="1"/>
  <c r="AH31" i="1"/>
  <c r="AI30" i="1" s="1"/>
  <c r="AI29" i="1"/>
  <c r="AI28" i="1"/>
  <c r="AI27" i="1"/>
  <c r="AI25" i="1"/>
  <c r="AI24" i="1"/>
  <c r="AI23" i="1"/>
  <c r="AI21" i="1"/>
  <c r="AI20" i="1"/>
  <c r="AH18" i="1"/>
  <c r="AI17" i="1"/>
  <c r="AI16" i="1"/>
  <c r="AH14" i="1"/>
  <c r="AI13" i="1"/>
  <c r="AI12" i="1"/>
  <c r="AK46" i="1" l="1"/>
  <c r="AI18" i="1"/>
  <c r="AI14" i="1"/>
  <c r="AI22" i="1"/>
  <c r="AI26" i="1"/>
  <c r="AI31" i="1" s="1"/>
  <c r="AF46" i="1"/>
  <c r="AG45" i="1" s="1"/>
  <c r="AF31" i="1"/>
  <c r="AG29" i="1" s="1"/>
  <c r="AF18" i="1"/>
  <c r="AG17" i="1" s="1"/>
  <c r="AF14" i="1"/>
  <c r="AG13" i="1" s="1"/>
  <c r="AG37" i="1" l="1"/>
  <c r="AG27" i="1"/>
  <c r="AG42" i="1"/>
  <c r="AG23" i="1"/>
  <c r="AG26" i="1"/>
  <c r="AG22" i="1"/>
  <c r="AG30" i="1"/>
  <c r="AG38" i="1"/>
  <c r="AG43" i="1"/>
  <c r="AG12" i="1"/>
  <c r="AG14" i="1" s="1"/>
  <c r="AG16" i="1"/>
  <c r="AG18" i="1" s="1"/>
  <c r="AG20" i="1"/>
  <c r="AG24" i="1"/>
  <c r="AG28" i="1"/>
  <c r="AG40" i="1"/>
  <c r="AG44" i="1"/>
  <c r="AG21" i="1"/>
  <c r="AG25" i="1"/>
  <c r="AG36" i="1"/>
  <c r="AG41" i="1"/>
  <c r="AD46" i="1"/>
  <c r="AE41" i="1" s="1"/>
  <c r="AE43" i="1"/>
  <c r="AD31" i="1"/>
  <c r="AE29" i="1" s="1"/>
  <c r="AD18" i="1"/>
  <c r="AE17" i="1" s="1"/>
  <c r="AD14" i="1"/>
  <c r="AE13" i="1" s="1"/>
  <c r="AG31" i="1" l="1"/>
  <c r="AE42" i="1"/>
  <c r="AG46" i="1"/>
  <c r="AE22" i="1"/>
  <c r="AE36" i="1"/>
  <c r="AE44" i="1"/>
  <c r="AE16" i="1"/>
  <c r="AE18" i="1" s="1"/>
  <c r="AE23" i="1"/>
  <c r="AE37" i="1"/>
  <c r="AE45" i="1"/>
  <c r="AE30" i="1"/>
  <c r="AE24" i="1"/>
  <c r="AE25" i="1"/>
  <c r="AE26" i="1"/>
  <c r="AE27" i="1"/>
  <c r="AE38" i="1"/>
  <c r="AE12" i="1"/>
  <c r="AE14" i="1" s="1"/>
  <c r="AE20" i="1"/>
  <c r="AE28" i="1"/>
  <c r="AE40" i="1"/>
  <c r="AE21" i="1"/>
  <c r="AB46" i="1"/>
  <c r="AC41" i="1" s="1"/>
  <c r="AC45" i="1"/>
  <c r="AC44" i="1"/>
  <c r="AC37" i="1"/>
  <c r="AC36" i="1"/>
  <c r="AB31" i="1"/>
  <c r="AC29" i="1" s="1"/>
  <c r="AB18" i="1"/>
  <c r="AC17" i="1" s="1"/>
  <c r="AB14" i="1"/>
  <c r="AC13" i="1" s="1"/>
  <c r="AC42" i="1" l="1"/>
  <c r="AC43" i="1"/>
  <c r="AC22" i="1"/>
  <c r="AC23" i="1"/>
  <c r="AE31" i="1"/>
  <c r="AE46" i="1"/>
  <c r="AC16" i="1"/>
  <c r="AC18" i="1" s="1"/>
  <c r="AC30" i="1"/>
  <c r="AC24" i="1"/>
  <c r="AC25" i="1"/>
  <c r="AC26" i="1"/>
  <c r="AC27" i="1"/>
  <c r="AC38" i="1"/>
  <c r="AC12" i="1"/>
  <c r="AC14" i="1" s="1"/>
  <c r="AC20" i="1"/>
  <c r="AC28" i="1"/>
  <c r="AC40" i="1"/>
  <c r="AC46" i="1" s="1"/>
  <c r="AC21" i="1"/>
  <c r="Z46" i="1"/>
  <c r="AA44" i="1" s="1"/>
  <c r="Z31" i="1"/>
  <c r="AA26" i="1" s="1"/>
  <c r="Z18" i="1"/>
  <c r="AA17" i="1" s="1"/>
  <c r="Z14" i="1"/>
  <c r="AA12" i="1" s="1"/>
  <c r="AA36" i="1" l="1"/>
  <c r="AA20" i="1"/>
  <c r="AA41" i="1"/>
  <c r="AA29" i="1"/>
  <c r="AA45" i="1"/>
  <c r="AA22" i="1"/>
  <c r="AA27" i="1"/>
  <c r="AA28" i="1"/>
  <c r="AA13" i="1"/>
  <c r="AA14" i="1" s="1"/>
  <c r="AA30" i="1"/>
  <c r="AA38" i="1"/>
  <c r="AA43" i="1"/>
  <c r="AA37" i="1"/>
  <c r="AA42" i="1"/>
  <c r="AA40" i="1"/>
  <c r="AC31" i="1"/>
  <c r="AA16" i="1"/>
  <c r="AA18" i="1" s="1"/>
  <c r="AA23" i="1"/>
  <c r="AA21" i="1"/>
  <c r="AA24" i="1"/>
  <c r="AA25" i="1"/>
  <c r="X46" i="1"/>
  <c r="Y41" i="1" s="1"/>
  <c r="X31" i="1"/>
  <c r="Y26" i="1" s="1"/>
  <c r="Y30" i="1"/>
  <c r="X18" i="1"/>
  <c r="Y16" i="1" s="1"/>
  <c r="Y17" i="1"/>
  <c r="X14" i="1"/>
  <c r="Y12" i="1" s="1"/>
  <c r="AA46" i="1" l="1"/>
  <c r="Y23" i="1"/>
  <c r="Y42" i="1"/>
  <c r="Y43" i="1"/>
  <c r="Y36" i="1"/>
  <c r="Y27" i="1"/>
  <c r="Y28" i="1"/>
  <c r="Y44" i="1"/>
  <c r="Y13" i="1"/>
  <c r="Y14" i="1" s="1"/>
  <c r="Y29" i="1"/>
  <c r="Y37" i="1"/>
  <c r="Y45" i="1"/>
  <c r="Y20" i="1"/>
  <c r="Y18" i="1"/>
  <c r="AA31" i="1"/>
  <c r="Y21" i="1"/>
  <c r="Y22" i="1"/>
  <c r="Y38" i="1"/>
  <c r="Y40" i="1"/>
  <c r="Y24" i="1"/>
  <c r="Y25" i="1"/>
  <c r="V46" i="1"/>
  <c r="W43" i="1" s="1"/>
  <c r="V31" i="1"/>
  <c r="W29" i="1" s="1"/>
  <c r="W28" i="1"/>
  <c r="V18" i="1"/>
  <c r="W17" i="1" s="1"/>
  <c r="V14" i="1"/>
  <c r="W12" i="1" s="1"/>
  <c r="W16" i="1" l="1"/>
  <c r="W18" i="1" s="1"/>
  <c r="W44" i="1"/>
  <c r="W13" i="1"/>
  <c r="W14" i="1" s="1"/>
  <c r="W23" i="1"/>
  <c r="Y31" i="1"/>
  <c r="W45" i="1"/>
  <c r="W38" i="1"/>
  <c r="W36" i="1"/>
  <c r="W37" i="1"/>
  <c r="W40" i="1"/>
  <c r="W41" i="1"/>
  <c r="W42" i="1"/>
  <c r="Y46" i="1"/>
  <c r="W30" i="1"/>
  <c r="W20" i="1"/>
  <c r="W22" i="1"/>
  <c r="W24" i="1"/>
  <c r="W25" i="1"/>
  <c r="W26" i="1"/>
  <c r="W27" i="1"/>
  <c r="W21" i="1"/>
  <c r="T46" i="1"/>
  <c r="U43" i="1" s="1"/>
  <c r="U44" i="1"/>
  <c r="T31" i="1"/>
  <c r="U28" i="1" s="1"/>
  <c r="T18" i="1"/>
  <c r="U17" i="1" s="1"/>
  <c r="T14" i="1"/>
  <c r="U13" i="1" s="1"/>
  <c r="U30" i="1" l="1"/>
  <c r="W46" i="1"/>
  <c r="U36" i="1"/>
  <c r="U29" i="1"/>
  <c r="U37" i="1"/>
  <c r="U45" i="1"/>
  <c r="W31" i="1"/>
  <c r="U21" i="1"/>
  <c r="U22" i="1"/>
  <c r="U12" i="1"/>
  <c r="U14" i="1" s="1"/>
  <c r="U24" i="1"/>
  <c r="U16" i="1"/>
  <c r="U18" i="1" s="1"/>
  <c r="U25" i="1"/>
  <c r="U26" i="1"/>
  <c r="U27" i="1"/>
  <c r="U23" i="1"/>
  <c r="U20" i="1"/>
  <c r="U38" i="1"/>
  <c r="U40" i="1"/>
  <c r="U41" i="1"/>
  <c r="U42" i="1"/>
  <c r="R46" i="1"/>
  <c r="S41" i="1" s="1"/>
  <c r="S45" i="1"/>
  <c r="S44" i="1"/>
  <c r="S42" i="1"/>
  <c r="S37" i="1"/>
  <c r="S36" i="1"/>
  <c r="R31" i="1"/>
  <c r="S29" i="1" s="1"/>
  <c r="R18" i="1"/>
  <c r="S16" i="1" s="1"/>
  <c r="R14" i="1"/>
  <c r="S13" i="1" s="1"/>
  <c r="S43" i="1" l="1"/>
  <c r="S30" i="1"/>
  <c r="U46" i="1"/>
  <c r="S22" i="1"/>
  <c r="S23" i="1"/>
  <c r="U31" i="1"/>
  <c r="S17" i="1"/>
  <c r="S18" i="1" s="1"/>
  <c r="S24" i="1"/>
  <c r="S25" i="1"/>
  <c r="S26" i="1"/>
  <c r="S27" i="1"/>
  <c r="S38" i="1"/>
  <c r="S12" i="1"/>
  <c r="S14" i="1" s="1"/>
  <c r="S20" i="1"/>
  <c r="S28" i="1"/>
  <c r="S40" i="1"/>
  <c r="S46" i="1" s="1"/>
  <c r="S21" i="1"/>
  <c r="C41" i="1"/>
  <c r="C40" i="1"/>
  <c r="S31" i="1" l="1"/>
  <c r="P46" i="1"/>
  <c r="Q36" i="1" s="1"/>
  <c r="P31" i="1"/>
  <c r="Q28" i="1" s="1"/>
  <c r="P18" i="1"/>
  <c r="Q17" i="1" s="1"/>
  <c r="P14" i="1"/>
  <c r="Q13" i="1" s="1"/>
  <c r="Q21" i="1" l="1"/>
  <c r="Q22" i="1"/>
  <c r="Q30" i="1"/>
  <c r="Q23" i="1"/>
  <c r="Q29" i="1"/>
  <c r="Q16" i="1"/>
  <c r="Q18" i="1" s="1"/>
  <c r="Q45" i="1"/>
  <c r="Q41" i="1"/>
  <c r="Q40" i="1"/>
  <c r="Q37" i="1"/>
  <c r="Q38" i="1"/>
  <c r="Q42" i="1"/>
  <c r="Q43" i="1"/>
  <c r="Q44" i="1"/>
  <c r="Q24" i="1"/>
  <c r="Q25" i="1"/>
  <c r="Q26" i="1"/>
  <c r="Q27" i="1"/>
  <c r="Q20" i="1"/>
  <c r="Q12" i="1"/>
  <c r="Q14" i="1" s="1"/>
  <c r="AL31" i="1"/>
  <c r="AM21" i="1" s="1"/>
  <c r="N31" i="1"/>
  <c r="O30" i="1" s="1"/>
  <c r="L31" i="1"/>
  <c r="M21" i="1" s="1"/>
  <c r="J31" i="1"/>
  <c r="K21" i="1" s="1"/>
  <c r="H31" i="1"/>
  <c r="I21" i="1" s="1"/>
  <c r="F31" i="1"/>
  <c r="G21" i="1" s="1"/>
  <c r="B31" i="1"/>
  <c r="D31" i="1"/>
  <c r="E21" i="1" s="1"/>
  <c r="N46" i="1"/>
  <c r="N18" i="1"/>
  <c r="O16" i="1" s="1"/>
  <c r="N14" i="1"/>
  <c r="O13" i="1" s="1"/>
  <c r="O12" i="1"/>
  <c r="O17" i="1" l="1"/>
  <c r="O18" i="1" s="1"/>
  <c r="O29" i="1"/>
  <c r="O20" i="1"/>
  <c r="O22" i="1"/>
  <c r="O23" i="1"/>
  <c r="O21" i="1"/>
  <c r="O24" i="1"/>
  <c r="O14" i="1"/>
  <c r="O25" i="1"/>
  <c r="O26" i="1"/>
  <c r="Q31" i="1"/>
  <c r="O27" i="1"/>
  <c r="O45" i="1"/>
  <c r="O41" i="1"/>
  <c r="O40" i="1"/>
  <c r="O28" i="1"/>
  <c r="O36" i="1"/>
  <c r="O37" i="1"/>
  <c r="O38" i="1"/>
  <c r="O42" i="1"/>
  <c r="Q46" i="1"/>
  <c r="O43" i="1"/>
  <c r="O44" i="1"/>
  <c r="AL46" i="1"/>
  <c r="AM26" i="1"/>
  <c r="AL18" i="1"/>
  <c r="AM17" i="1" s="1"/>
  <c r="AL14" i="1"/>
  <c r="AM12" i="1" s="1"/>
  <c r="L46" i="1"/>
  <c r="M36" i="1" s="1"/>
  <c r="M25" i="1"/>
  <c r="L18" i="1"/>
  <c r="M16" i="1" s="1"/>
  <c r="L14" i="1"/>
  <c r="M13" i="1" s="1"/>
  <c r="B14" i="1"/>
  <c r="C12" i="1" s="1"/>
  <c r="J46" i="1"/>
  <c r="K45" i="1" s="1"/>
  <c r="K25" i="1"/>
  <c r="J18" i="1"/>
  <c r="K17" i="1" s="1"/>
  <c r="J14" i="1"/>
  <c r="K12" i="1" s="1"/>
  <c r="H46" i="1"/>
  <c r="I37" i="1" s="1"/>
  <c r="I30" i="1"/>
  <c r="H18" i="1"/>
  <c r="I17" i="1" s="1"/>
  <c r="H14" i="1"/>
  <c r="I12" i="1" s="1"/>
  <c r="F46" i="1"/>
  <c r="G43" i="1" s="1"/>
  <c r="G29" i="1"/>
  <c r="G28" i="1"/>
  <c r="G25" i="1"/>
  <c r="G24" i="1"/>
  <c r="F18" i="1"/>
  <c r="G17" i="1" s="1"/>
  <c r="F14" i="1"/>
  <c r="G12" i="1" s="1"/>
  <c r="D46" i="1"/>
  <c r="E37" i="1" s="1"/>
  <c r="E25" i="1"/>
  <c r="D18" i="1"/>
  <c r="E17" i="1" s="1"/>
  <c r="D14" i="1"/>
  <c r="E12" i="1" s="1"/>
  <c r="B18" i="1"/>
  <c r="C17" i="1" s="1"/>
  <c r="C29" i="1"/>
  <c r="C27" i="1"/>
  <c r="C20" i="1"/>
  <c r="B46" i="1"/>
  <c r="C36" i="1" s="1"/>
  <c r="C22" i="1"/>
  <c r="C28" i="1"/>
  <c r="I27" i="1"/>
  <c r="E36" i="1" l="1"/>
  <c r="O31" i="1"/>
  <c r="AM37" i="1"/>
  <c r="AM41" i="1"/>
  <c r="AM40" i="1"/>
  <c r="O46" i="1"/>
  <c r="G42" i="1"/>
  <c r="G38" i="1"/>
  <c r="C13" i="1"/>
  <c r="C14" i="1" s="1"/>
  <c r="E23" i="1"/>
  <c r="K36" i="1"/>
  <c r="I24" i="1"/>
  <c r="E16" i="1"/>
  <c r="E18" i="1" s="1"/>
  <c r="K29" i="1"/>
  <c r="I26" i="1"/>
  <c r="C42" i="1"/>
  <c r="K24" i="1"/>
  <c r="C38" i="1"/>
  <c r="E42" i="1"/>
  <c r="K23" i="1"/>
  <c r="E39" i="1"/>
  <c r="K20" i="1"/>
  <c r="E20" i="1"/>
  <c r="M12" i="1"/>
  <c r="M14" i="1" s="1"/>
  <c r="M29" i="1"/>
  <c r="AM44" i="1"/>
  <c r="I28" i="1"/>
  <c r="I23" i="1"/>
  <c r="K22" i="1"/>
  <c r="K30" i="1"/>
  <c r="M28" i="1"/>
  <c r="M23" i="1"/>
  <c r="M27" i="1"/>
  <c r="C45" i="1"/>
  <c r="C39" i="1"/>
  <c r="G37" i="1"/>
  <c r="K13" i="1"/>
  <c r="K14" i="1" s="1"/>
  <c r="K38" i="1"/>
  <c r="M20" i="1"/>
  <c r="M42" i="1"/>
  <c r="I42" i="1"/>
  <c r="I20" i="1"/>
  <c r="E22" i="1"/>
  <c r="E30" i="1"/>
  <c r="G16" i="1"/>
  <c r="G18" i="1" s="1"/>
  <c r="K28" i="1"/>
  <c r="K43" i="1"/>
  <c r="M24" i="1"/>
  <c r="I25" i="1"/>
  <c r="E24" i="1"/>
  <c r="E29" i="1"/>
  <c r="G39" i="1"/>
  <c r="K27" i="1"/>
  <c r="K42" i="1"/>
  <c r="I16" i="1"/>
  <c r="I18" i="1" s="1"/>
  <c r="E26" i="1"/>
  <c r="C16" i="1"/>
  <c r="C18" i="1" s="1"/>
  <c r="E27" i="1"/>
  <c r="K26" i="1"/>
  <c r="I22" i="1"/>
  <c r="E28" i="1"/>
  <c r="C43" i="1"/>
  <c r="E43" i="1"/>
  <c r="K37" i="1"/>
  <c r="M39" i="1"/>
  <c r="AM36" i="1"/>
  <c r="AM24" i="1"/>
  <c r="AM23" i="1"/>
  <c r="AM25" i="1"/>
  <c r="AM16" i="1"/>
  <c r="AM18" i="1" s="1"/>
  <c r="AM45" i="1"/>
  <c r="AM13" i="1"/>
  <c r="AM14" i="1" s="1"/>
  <c r="AM22" i="1"/>
  <c r="AM30" i="1"/>
  <c r="AM43" i="1"/>
  <c r="AM20" i="1"/>
  <c r="AM29" i="1"/>
  <c r="AM42" i="1"/>
  <c r="AM28" i="1"/>
  <c r="AM27" i="1"/>
  <c r="AM38" i="1"/>
  <c r="I36" i="1"/>
  <c r="C24" i="1"/>
  <c r="C25" i="1"/>
  <c r="G27" i="1"/>
  <c r="G45" i="1"/>
  <c r="M45" i="1"/>
  <c r="I38" i="1"/>
  <c r="I29" i="1"/>
  <c r="G36" i="1"/>
  <c r="C26" i="1"/>
  <c r="C37" i="1"/>
  <c r="C23" i="1"/>
  <c r="E45" i="1"/>
  <c r="G26" i="1"/>
  <c r="K39" i="1"/>
  <c r="M22" i="1"/>
  <c r="M30" i="1"/>
  <c r="M43" i="1"/>
  <c r="I45" i="1"/>
  <c r="I43" i="1"/>
  <c r="K16" i="1"/>
  <c r="K18" i="1" s="1"/>
  <c r="M38" i="1"/>
  <c r="C30" i="1"/>
  <c r="C31" i="1" s="1"/>
  <c r="E13" i="1"/>
  <c r="E14" i="1" s="1"/>
  <c r="E38" i="1"/>
  <c r="G13" i="1"/>
  <c r="G14" i="1" s="1"/>
  <c r="G22" i="1"/>
  <c r="G30" i="1"/>
  <c r="I13" i="1"/>
  <c r="I14" i="1" s="1"/>
  <c r="I39" i="1"/>
  <c r="M17" i="1"/>
  <c r="M18" i="1" s="1"/>
  <c r="M26" i="1"/>
  <c r="M37" i="1"/>
  <c r="G23" i="1"/>
  <c r="G20" i="1"/>
  <c r="I31" i="1" l="1"/>
  <c r="E31" i="1"/>
  <c r="AM31" i="1"/>
  <c r="M31" i="1"/>
  <c r="K31" i="1"/>
  <c r="G31" i="1"/>
  <c r="C46" i="1"/>
  <c r="AM46" i="1"/>
  <c r="K46" i="1"/>
  <c r="G46" i="1"/>
  <c r="E46" i="1"/>
  <c r="M46" i="1"/>
  <c r="I46" i="1"/>
</calcChain>
</file>

<file path=xl/sharedStrings.xml><?xml version="1.0" encoding="utf-8"?>
<sst xmlns="http://schemas.openxmlformats.org/spreadsheetml/2006/main" count="198" uniqueCount="65">
  <si>
    <t>N</t>
  </si>
  <si>
    <t>Male</t>
  </si>
  <si>
    <t>Female</t>
  </si>
  <si>
    <t>Total</t>
  </si>
  <si>
    <t>Number</t>
  </si>
  <si>
    <t>FTE</t>
  </si>
  <si>
    <t>Status</t>
  </si>
  <si>
    <t>Full-Time</t>
  </si>
  <si>
    <t>Part-Time</t>
  </si>
  <si>
    <t>Age</t>
  </si>
  <si>
    <t>20-21</t>
  </si>
  <si>
    <t>22-24</t>
  </si>
  <si>
    <t>25-29</t>
  </si>
  <si>
    <t>30-34</t>
  </si>
  <si>
    <t>35-39</t>
  </si>
  <si>
    <t>40-49</t>
  </si>
  <si>
    <t>50-64</t>
  </si>
  <si>
    <t>65 and over</t>
  </si>
  <si>
    <t>Age Unknown</t>
  </si>
  <si>
    <t>Average Age</t>
  </si>
  <si>
    <t>Hispanic</t>
  </si>
  <si>
    <t>PROFILE OF UIS STUDENTS</t>
  </si>
  <si>
    <t>Gender</t>
  </si>
  <si>
    <t xml:space="preserve">% </t>
  </si>
  <si>
    <t>Fall 2004</t>
  </si>
  <si>
    <t>Am. Indian/ Alaskan</t>
  </si>
  <si>
    <t>Unknown</t>
  </si>
  <si>
    <t>All Students</t>
  </si>
  <si>
    <t xml:space="preserve">All Students </t>
  </si>
  <si>
    <t>mean</t>
  </si>
  <si>
    <t>std. dev.</t>
  </si>
  <si>
    <t>Fall 2005</t>
  </si>
  <si>
    <t>Fall 2006</t>
  </si>
  <si>
    <t>Fall 2007</t>
  </si>
  <si>
    <t>SOURCE: Census Day EDW File</t>
  </si>
  <si>
    <t>Fall 2008</t>
  </si>
  <si>
    <t xml:space="preserve"> ENROLLMENT - FIRST TIME FRESHMEN</t>
  </si>
  <si>
    <t>237.00</t>
  </si>
  <si>
    <t>Fall 2009</t>
  </si>
  <si>
    <t>Fall 2010</t>
  </si>
  <si>
    <r>
      <t>Race/Ethinicity</t>
    </r>
    <r>
      <rPr>
        <b/>
        <vertAlign val="superscript"/>
        <sz val="10"/>
        <rFont val="Arial"/>
        <family val="2"/>
      </rPr>
      <t>1</t>
    </r>
  </si>
  <si>
    <t>--</t>
  </si>
  <si>
    <t>18-19</t>
  </si>
  <si>
    <t>Fall 2011</t>
  </si>
  <si>
    <t>Less than 18</t>
  </si>
  <si>
    <t>Fall 2012</t>
  </si>
  <si>
    <t>Asian/Pacific Islander</t>
  </si>
  <si>
    <t>Asian</t>
  </si>
  <si>
    <t>Pacific Islander/Native Hawaiian</t>
  </si>
  <si>
    <t>White, Non-Hispanic</t>
  </si>
  <si>
    <t>Black, Non-Hispanic</t>
  </si>
  <si>
    <t>Two or More Races</t>
  </si>
  <si>
    <t>Fall 2013</t>
  </si>
  <si>
    <r>
      <t xml:space="preserve">1 </t>
    </r>
    <r>
      <rPr>
        <sz val="10"/>
        <rFont val="Arial"/>
        <family val="2"/>
      </rPr>
      <t xml:space="preserve">Starting in fall 2010, the federal government changed the process by which race/ethnicity data are reported.  Now, students are asked to report on their ethnicity first (Hispanic or not), and then select one or more race categories.  Persons indicating they are of Hispanic ethnicity are reported as such (i.e. their race is ignored).  Students who indicate they are not of Hispanic origin are reported in the race category selected.  If more than one race category is selected, they are reported as "multi race".  </t>
    </r>
  </si>
  <si>
    <t>Fall 2014</t>
  </si>
  <si>
    <t>Fall 2015</t>
  </si>
  <si>
    <t>Fall 2016</t>
  </si>
  <si>
    <t>Fall 2017</t>
  </si>
  <si>
    <t>Fall 2018</t>
  </si>
  <si>
    <t>Fall 2019</t>
  </si>
  <si>
    <t>Fall 2020</t>
  </si>
  <si>
    <t>Fall 2021</t>
  </si>
  <si>
    <t>Fall 2015 - Fall 2022</t>
  </si>
  <si>
    <t>Fall 2022</t>
  </si>
  <si>
    <t>US Nonresident (International)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</si>
</sst>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0"/>
      <name val="Arial"/>
    </font>
    <font>
      <sz val="10"/>
      <name val="Arial"/>
      <family val="2"/>
    </font>
    <font>
      <sz val="8"/>
      <name val="Arial"/>
      <family val="2"/>
    </font>
    <font>
      <b/>
      <sz val="10"/>
      <name val="Arial"/>
      <family val="2"/>
    </font>
    <font>
      <b/>
      <sz val="12"/>
      <name val="Arial"/>
      <family val="2"/>
    </font>
    <font>
      <sz val="10"/>
      <name val="Arial"/>
      <family val="2"/>
    </font>
    <font>
      <vertAlign val="superscript"/>
      <sz val="10"/>
      <name val="Arial"/>
      <family val="2"/>
    </font>
    <font>
      <b/>
      <vertAlign val="superscript"/>
      <sz val="10"/>
      <name val="Arial"/>
      <family val="2"/>
    </font>
    <font>
      <sz val="10"/>
      <color rgb="FFFF0000"/>
      <name val="Arial"/>
      <family val="2"/>
    </font>
  </fonts>
  <fills count="3">
    <fill>
      <patternFill patternType="none"/>
    </fill>
    <fill>
      <patternFill patternType="gray125"/>
    </fill>
    <fill>
      <patternFill patternType="solid">
        <fgColor theme="8" tint="0.59999389629810485"/>
        <bgColor indexed="64"/>
      </patternFill>
    </fill>
  </fills>
  <borders count="68">
    <border>
      <left/>
      <right/>
      <top/>
      <bottom/>
      <diagonal/>
    </border>
    <border>
      <left/>
      <right style="hair">
        <color indexed="64"/>
      </right>
      <top/>
      <bottom/>
      <diagonal/>
    </border>
    <border>
      <left/>
      <right style="hair">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right style="hair">
        <color indexed="64"/>
      </right>
      <top/>
      <bottom style="hair">
        <color indexed="64"/>
      </bottom>
      <diagonal/>
    </border>
    <border>
      <left style="double">
        <color indexed="64"/>
      </left>
      <right style="thin">
        <color indexed="64"/>
      </right>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double">
        <color indexed="64"/>
      </bottom>
      <diagonal/>
    </border>
    <border>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double">
        <color indexed="64"/>
      </left>
      <right style="thin">
        <color indexed="64"/>
      </right>
      <top style="hair">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double">
        <color indexed="64"/>
      </left>
      <right style="thin">
        <color indexed="64"/>
      </right>
      <top style="double">
        <color indexed="64"/>
      </top>
      <bottom style="hair">
        <color indexed="64"/>
      </bottom>
      <diagonal/>
    </border>
    <border>
      <left/>
      <right style="hair">
        <color indexed="64"/>
      </right>
      <top style="double">
        <color indexed="64"/>
      </top>
      <bottom/>
      <diagonal/>
    </border>
    <border>
      <left style="hair">
        <color indexed="64"/>
      </left>
      <right style="double">
        <color indexed="64"/>
      </right>
      <top style="double">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diagonal/>
    </border>
    <border>
      <left/>
      <right/>
      <top style="hair">
        <color indexed="64"/>
      </top>
      <bottom style="double">
        <color indexed="64"/>
      </bottom>
      <diagonal/>
    </border>
    <border>
      <left style="thin">
        <color indexed="64"/>
      </left>
      <right style="hair">
        <color indexed="64"/>
      </right>
      <top style="thin">
        <color indexed="64"/>
      </top>
      <bottom/>
      <diagonal/>
    </border>
    <border>
      <left style="hair">
        <color indexed="64"/>
      </left>
      <right/>
      <top style="double">
        <color indexed="64"/>
      </top>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style="double">
        <color indexed="64"/>
      </bottom>
      <diagonal/>
    </border>
    <border>
      <left/>
      <right style="thin">
        <color indexed="64"/>
      </right>
      <top/>
      <bottom style="hair">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51">
    <xf numFmtId="0" fontId="0" fillId="0" borderId="0" xfId="0"/>
    <xf numFmtId="0" fontId="0" fillId="0" borderId="0" xfId="0" applyAlignment="1">
      <alignment horizontal="center"/>
    </xf>
    <xf numFmtId="0" fontId="3" fillId="0" borderId="0" xfId="0" applyFont="1" applyAlignment="1">
      <alignment horizontal="center"/>
    </xf>
    <xf numFmtId="9" fontId="0" fillId="0" borderId="0" xfId="1" applyFont="1"/>
    <xf numFmtId="0" fontId="0" fillId="0" borderId="0" xfId="0" applyAlignment="1">
      <alignment horizontal="right"/>
    </xf>
    <xf numFmtId="0" fontId="0" fillId="0" borderId="1" xfId="0" applyBorder="1" applyAlignment="1">
      <alignment horizontal="center"/>
    </xf>
    <xf numFmtId="0" fontId="0" fillId="0" borderId="2" xfId="0" applyBorder="1" applyAlignment="1">
      <alignment horizontal="right" indent="1"/>
    </xf>
    <xf numFmtId="0" fontId="0" fillId="0" borderId="3" xfId="0" applyBorder="1" applyAlignment="1">
      <alignment horizontal="left" indent="1"/>
    </xf>
    <xf numFmtId="0" fontId="3" fillId="0" borderId="4" xfId="0" applyFont="1" applyBorder="1" applyAlignment="1">
      <alignment horizontal="right" indent="2"/>
    </xf>
    <xf numFmtId="0" fontId="0" fillId="0" borderId="5" xfId="0" applyBorder="1" applyAlignment="1">
      <alignment horizontal="right" indent="1"/>
    </xf>
    <xf numFmtId="0" fontId="5" fillId="0" borderId="6" xfId="0" applyFont="1" applyBorder="1" applyAlignment="1">
      <alignment horizontal="left" indent="1"/>
    </xf>
    <xf numFmtId="0" fontId="0" fillId="0" borderId="7" xfId="0" applyBorder="1" applyAlignment="1">
      <alignment horizontal="left" indent="1"/>
    </xf>
    <xf numFmtId="0" fontId="3" fillId="0" borderId="8" xfId="0" applyFont="1" applyBorder="1" applyAlignment="1">
      <alignment horizontal="right" indent="1"/>
    </xf>
    <xf numFmtId="0" fontId="3" fillId="0" borderId="8" xfId="0" applyFont="1" applyBorder="1" applyAlignment="1">
      <alignment horizontal="right" indent="2"/>
    </xf>
    <xf numFmtId="3" fontId="0" fillId="0" borderId="11" xfId="0" applyNumberFormat="1" applyBorder="1" applyAlignment="1">
      <alignment horizontal="right" indent="1"/>
    </xf>
    <xf numFmtId="3" fontId="0" fillId="0" borderId="12" xfId="0" applyNumberFormat="1" applyBorder="1" applyAlignment="1">
      <alignment horizontal="right" indent="1"/>
    </xf>
    <xf numFmtId="3" fontId="0" fillId="0" borderId="1" xfId="0" applyNumberFormat="1" applyBorder="1" applyAlignment="1">
      <alignment horizontal="right" indent="1"/>
    </xf>
    <xf numFmtId="3" fontId="0" fillId="0" borderId="2" xfId="0" applyNumberFormat="1" applyBorder="1" applyAlignment="1">
      <alignment horizontal="right" indent="1"/>
    </xf>
    <xf numFmtId="3" fontId="0" fillId="0" borderId="5" xfId="0" applyNumberFormat="1" applyBorder="1" applyAlignment="1">
      <alignment horizontal="right" indent="1"/>
    </xf>
    <xf numFmtId="164" fontId="0" fillId="0" borderId="14" xfId="1" applyNumberFormat="1" applyFont="1" applyBorder="1" applyAlignment="1">
      <alignment horizontal="right" indent="1"/>
    </xf>
    <xf numFmtId="164" fontId="0" fillId="0" borderId="15" xfId="1" applyNumberFormat="1" applyFont="1" applyBorder="1" applyAlignment="1">
      <alignment horizontal="right" indent="1"/>
    </xf>
    <xf numFmtId="164" fontId="0" fillId="0" borderId="0" xfId="1" applyNumberFormat="1" applyFont="1" applyAlignment="1">
      <alignment horizontal="right" indent="1"/>
    </xf>
    <xf numFmtId="0" fontId="5" fillId="0" borderId="16" xfId="0" applyFont="1" applyBorder="1" applyAlignment="1">
      <alignment horizontal="left" indent="1"/>
    </xf>
    <xf numFmtId="164" fontId="0" fillId="0" borderId="18" xfId="1" applyNumberFormat="1" applyFont="1" applyBorder="1" applyAlignment="1">
      <alignment horizontal="right" indent="1"/>
    </xf>
    <xf numFmtId="164" fontId="0" fillId="0" borderId="19" xfId="1" applyNumberFormat="1" applyFont="1" applyBorder="1" applyAlignment="1">
      <alignment horizontal="right" indent="1"/>
    </xf>
    <xf numFmtId="165" fontId="0" fillId="0" borderId="20" xfId="0" applyNumberFormat="1" applyBorder="1" applyAlignment="1">
      <alignment horizontal="center"/>
    </xf>
    <xf numFmtId="165" fontId="0" fillId="0" borderId="21" xfId="1" applyNumberFormat="1" applyFont="1" applyBorder="1" applyAlignment="1">
      <alignment horizontal="center"/>
    </xf>
    <xf numFmtId="165" fontId="0" fillId="0" borderId="22" xfId="1" applyNumberFormat="1" applyFont="1" applyBorder="1" applyAlignment="1">
      <alignment horizontal="center"/>
    </xf>
    <xf numFmtId="0" fontId="4" fillId="0" borderId="0" xfId="0" applyFont="1" applyAlignment="1">
      <alignment horizontal="center"/>
    </xf>
    <xf numFmtId="164" fontId="0" fillId="0" borderId="13" xfId="1" applyNumberFormat="1" applyFont="1" applyBorder="1" applyAlignment="1">
      <alignment horizontal="right" indent="1"/>
    </xf>
    <xf numFmtId="164" fontId="0" fillId="0" borderId="23" xfId="1" applyNumberFormat="1" applyFont="1" applyBorder="1" applyAlignment="1">
      <alignment horizontal="right" indent="1"/>
    </xf>
    <xf numFmtId="164" fontId="0" fillId="0" borderId="21" xfId="1" applyNumberFormat="1" applyFont="1" applyBorder="1" applyAlignment="1">
      <alignment horizontal="right" indent="1"/>
    </xf>
    <xf numFmtId="164" fontId="0" fillId="0" borderId="24" xfId="1" applyNumberFormat="1" applyFont="1" applyBorder="1" applyAlignment="1">
      <alignment horizontal="center"/>
    </xf>
    <xf numFmtId="0" fontId="0" fillId="0" borderId="25" xfId="0" applyBorder="1" applyAlignment="1">
      <alignment horizontal="right" indent="1"/>
    </xf>
    <xf numFmtId="164" fontId="0" fillId="0" borderId="17" xfId="1" applyNumberFormat="1" applyFont="1" applyBorder="1" applyAlignment="1">
      <alignment horizontal="right" indent="1"/>
    </xf>
    <xf numFmtId="164" fontId="0" fillId="0" borderId="26" xfId="1" applyNumberFormat="1" applyFont="1" applyBorder="1" applyAlignment="1">
      <alignment horizontal="right" indent="1"/>
    </xf>
    <xf numFmtId="164" fontId="0" fillId="0" borderId="22" xfId="1" applyNumberFormat="1" applyFont="1" applyBorder="1" applyAlignment="1">
      <alignment horizontal="right" indent="1"/>
    </xf>
    <xf numFmtId="164" fontId="0" fillId="0" borderId="27" xfId="1" applyNumberFormat="1" applyFont="1" applyBorder="1" applyAlignment="1">
      <alignment horizontal="center"/>
    </xf>
    <xf numFmtId="3" fontId="0" fillId="0" borderId="9" xfId="0" applyNumberFormat="1" applyBorder="1" applyAlignment="1">
      <alignment horizontal="right" indent="1"/>
    </xf>
    <xf numFmtId="0" fontId="0" fillId="0" borderId="9" xfId="0" applyBorder="1" applyAlignment="1">
      <alignment horizontal="center"/>
    </xf>
    <xf numFmtId="3" fontId="0" fillId="0" borderId="28" xfId="0" applyNumberFormat="1" applyBorder="1" applyAlignment="1">
      <alignment horizontal="right" indent="1"/>
    </xf>
    <xf numFmtId="3" fontId="0" fillId="0" borderId="29" xfId="0" applyNumberFormat="1" applyBorder="1" applyAlignment="1">
      <alignment horizontal="right" indent="1"/>
    </xf>
    <xf numFmtId="3" fontId="0" fillId="0" borderId="25" xfId="0" applyNumberFormat="1" applyBorder="1" applyAlignment="1">
      <alignment horizontal="right" indent="1"/>
    </xf>
    <xf numFmtId="0" fontId="0" fillId="0" borderId="28" xfId="0" applyBorder="1" applyAlignment="1">
      <alignment horizontal="right" indent="1"/>
    </xf>
    <xf numFmtId="0" fontId="0" fillId="0" borderId="25" xfId="0" applyBorder="1" applyAlignment="1">
      <alignment horizontal="center"/>
    </xf>
    <xf numFmtId="3" fontId="0" fillId="0" borderId="10" xfId="0" applyNumberFormat="1" applyBorder="1" applyAlignment="1">
      <alignment horizontal="right" indent="1"/>
    </xf>
    <xf numFmtId="0" fontId="0" fillId="0" borderId="10" xfId="0" applyBorder="1" applyAlignment="1">
      <alignment horizontal="center"/>
    </xf>
    <xf numFmtId="3" fontId="0" fillId="0" borderId="30" xfId="0" applyNumberFormat="1" applyBorder="1" applyAlignment="1">
      <alignment horizontal="right" indent="1"/>
    </xf>
    <xf numFmtId="3" fontId="0" fillId="0" borderId="20" xfId="0" applyNumberFormat="1" applyBorder="1" applyAlignment="1">
      <alignment horizontal="right" indent="1"/>
    </xf>
    <xf numFmtId="0" fontId="0" fillId="0" borderId="30" xfId="0" applyBorder="1" applyAlignment="1">
      <alignment horizontal="right" indent="1"/>
    </xf>
    <xf numFmtId="0" fontId="0" fillId="0" borderId="30" xfId="0" applyBorder="1" applyAlignment="1">
      <alignment horizontal="center"/>
    </xf>
    <xf numFmtId="165" fontId="0" fillId="0" borderId="29" xfId="0" applyNumberFormat="1" applyBorder="1" applyAlignment="1">
      <alignment horizontal="center"/>
    </xf>
    <xf numFmtId="3" fontId="0" fillId="0" borderId="31" xfId="0" applyNumberFormat="1" applyBorder="1" applyAlignment="1">
      <alignment horizontal="right" indent="1"/>
    </xf>
    <xf numFmtId="0" fontId="0" fillId="0" borderId="9" xfId="0" quotePrefix="1" applyBorder="1" applyAlignment="1">
      <alignment horizontal="center"/>
    </xf>
    <xf numFmtId="0" fontId="3" fillId="2" borderId="9" xfId="0" applyFont="1" applyFill="1" applyBorder="1" applyAlignment="1">
      <alignment horizontal="center"/>
    </xf>
    <xf numFmtId="164" fontId="5" fillId="2" borderId="13" xfId="1" applyNumberFormat="1" applyFont="1" applyFill="1" applyBorder="1" applyAlignment="1">
      <alignment horizontal="right" indent="1"/>
    </xf>
    <xf numFmtId="0" fontId="3" fillId="2" borderId="10" xfId="0" applyFont="1" applyFill="1" applyBorder="1" applyAlignment="1">
      <alignment horizontal="center"/>
    </xf>
    <xf numFmtId="164" fontId="5" fillId="2" borderId="17" xfId="1" applyNumberFormat="1" applyFont="1" applyFill="1" applyBorder="1" applyAlignment="1">
      <alignment horizontal="right" indent="1"/>
    </xf>
    <xf numFmtId="3" fontId="5" fillId="0" borderId="2" xfId="0" quotePrefix="1" applyNumberFormat="1" applyFont="1" applyBorder="1" applyAlignment="1">
      <alignment horizontal="right" indent="1"/>
    </xf>
    <xf numFmtId="164" fontId="5" fillId="0" borderId="14" xfId="1" quotePrefix="1" applyNumberFormat="1" applyFont="1" applyBorder="1" applyAlignment="1">
      <alignment horizontal="right" indent="1"/>
    </xf>
    <xf numFmtId="3" fontId="5" fillId="0" borderId="28" xfId="0" quotePrefix="1" applyNumberFormat="1" applyFont="1" applyBorder="1" applyAlignment="1">
      <alignment horizontal="right" indent="1"/>
    </xf>
    <xf numFmtId="164" fontId="0" fillId="0" borderId="40" xfId="1" applyNumberFormat="1" applyFont="1" applyBorder="1" applyAlignment="1">
      <alignment horizontal="right" indent="1"/>
    </xf>
    <xf numFmtId="0" fontId="0" fillId="0" borderId="41" xfId="0" applyBorder="1" applyAlignment="1">
      <alignment horizontal="right" indent="1"/>
    </xf>
    <xf numFmtId="0" fontId="1" fillId="0" borderId="7" xfId="0" applyFont="1" applyBorder="1" applyAlignment="1">
      <alignment horizontal="left" indent="1"/>
    </xf>
    <xf numFmtId="0" fontId="8" fillId="0" borderId="5" xfId="0" applyFont="1" applyBorder="1" applyAlignment="1">
      <alignment horizontal="right" indent="1"/>
    </xf>
    <xf numFmtId="164" fontId="5" fillId="2" borderId="44" xfId="1" applyNumberFormat="1" applyFont="1" applyFill="1" applyBorder="1" applyAlignment="1">
      <alignment horizontal="right" indent="1"/>
    </xf>
    <xf numFmtId="164" fontId="0" fillId="0" borderId="44" xfId="1" applyNumberFormat="1" applyFont="1" applyBorder="1" applyAlignment="1">
      <alignment horizontal="right" indent="1"/>
    </xf>
    <xf numFmtId="164" fontId="0" fillId="0" borderId="45" xfId="1" applyNumberFormat="1" applyFont="1" applyBorder="1" applyAlignment="1">
      <alignment horizontal="right" indent="1"/>
    </xf>
    <xf numFmtId="164" fontId="0" fillId="0" borderId="46" xfId="1" applyNumberFormat="1" applyFont="1" applyBorder="1" applyAlignment="1">
      <alignment horizontal="right" indent="1"/>
    </xf>
    <xf numFmtId="164" fontId="0" fillId="0" borderId="47" xfId="1" applyNumberFormat="1" applyFont="1" applyBorder="1" applyAlignment="1">
      <alignment horizontal="right" indent="1"/>
    </xf>
    <xf numFmtId="164" fontId="0" fillId="0" borderId="48" xfId="1" applyNumberFormat="1" applyFont="1" applyBorder="1" applyAlignment="1">
      <alignment horizontal="center"/>
    </xf>
    <xf numFmtId="165" fontId="0" fillId="0" borderId="47" xfId="1" applyNumberFormat="1" applyFont="1" applyBorder="1" applyAlignment="1">
      <alignment horizontal="center"/>
    </xf>
    <xf numFmtId="164" fontId="5" fillId="0" borderId="46" xfId="1" quotePrefix="1" applyNumberFormat="1" applyFont="1" applyBorder="1" applyAlignment="1">
      <alignment horizontal="right" indent="1"/>
    </xf>
    <xf numFmtId="164" fontId="0" fillId="0" borderId="49" xfId="1" applyNumberFormat="1" applyFont="1" applyBorder="1" applyAlignment="1">
      <alignment horizontal="right" indent="1"/>
    </xf>
    <xf numFmtId="0" fontId="1" fillId="0" borderId="25" xfId="0" applyFont="1" applyBorder="1" applyAlignment="1">
      <alignment horizontal="right" indent="1"/>
    </xf>
    <xf numFmtId="0" fontId="1" fillId="0" borderId="30" xfId="0" applyFont="1" applyBorder="1" applyAlignment="1">
      <alignment horizontal="right" indent="1"/>
    </xf>
    <xf numFmtId="165" fontId="0" fillId="0" borderId="52" xfId="1" applyNumberFormat="1" applyFont="1" applyBorder="1" applyAlignment="1">
      <alignment horizontal="center"/>
    </xf>
    <xf numFmtId="3" fontId="0" fillId="0" borderId="33" xfId="1" applyNumberFormat="1" applyFont="1" applyBorder="1" applyAlignment="1">
      <alignment horizontal="right" indent="1"/>
    </xf>
    <xf numFmtId="2" fontId="0" fillId="0" borderId="33" xfId="1" applyNumberFormat="1" applyFont="1" applyBorder="1" applyAlignment="1">
      <alignment horizontal="right" indent="1"/>
    </xf>
    <xf numFmtId="3" fontId="0" fillId="0" borderId="50" xfId="1" applyNumberFormat="1" applyFont="1" applyBorder="1" applyAlignment="1">
      <alignment horizontal="right" indent="1"/>
    </xf>
    <xf numFmtId="3" fontId="0" fillId="0" borderId="51" xfId="1" applyNumberFormat="1" applyFont="1" applyBorder="1" applyAlignment="1">
      <alignment horizontal="right" indent="1"/>
    </xf>
    <xf numFmtId="3" fontId="0" fillId="0" borderId="52" xfId="1" applyNumberFormat="1" applyFont="1" applyBorder="1" applyAlignment="1">
      <alignment horizontal="right" indent="1"/>
    </xf>
    <xf numFmtId="0" fontId="0" fillId="0" borderId="50" xfId="1" applyNumberFormat="1" applyFont="1" applyBorder="1" applyAlignment="1">
      <alignment horizontal="right" indent="1"/>
    </xf>
    <xf numFmtId="0" fontId="0" fillId="0" borderId="53" xfId="1" applyNumberFormat="1" applyFont="1" applyBorder="1" applyAlignment="1">
      <alignment horizontal="right" indent="1"/>
    </xf>
    <xf numFmtId="0" fontId="0" fillId="0" borderId="51" xfId="1" applyNumberFormat="1" applyFont="1" applyBorder="1" applyAlignment="1">
      <alignment horizontal="right" indent="1"/>
    </xf>
    <xf numFmtId="0" fontId="0" fillId="0" borderId="54" xfId="1" applyNumberFormat="1" applyFont="1" applyBorder="1" applyAlignment="1">
      <alignment horizontal="center"/>
    </xf>
    <xf numFmtId="3" fontId="5" fillId="0" borderId="51" xfId="1" quotePrefix="1" applyNumberFormat="1" applyFont="1" applyBorder="1" applyAlignment="1">
      <alignment horizontal="right" indent="1"/>
    </xf>
    <xf numFmtId="3" fontId="0" fillId="0" borderId="55" xfId="1" applyNumberFormat="1" applyFont="1" applyBorder="1" applyAlignment="1">
      <alignment horizontal="right" indent="1"/>
    </xf>
    <xf numFmtId="0" fontId="1" fillId="0" borderId="3" xfId="0" applyFont="1" applyBorder="1" applyAlignment="1">
      <alignment horizontal="left" indent="1"/>
    </xf>
    <xf numFmtId="3" fontId="0" fillId="0" borderId="9" xfId="1" applyNumberFormat="1" applyFont="1" applyBorder="1" applyAlignment="1">
      <alignment horizontal="right" indent="1"/>
    </xf>
    <xf numFmtId="0" fontId="0" fillId="0" borderId="9" xfId="1" applyNumberFormat="1" applyFont="1" applyBorder="1" applyAlignment="1">
      <alignment horizontal="right" indent="1"/>
    </xf>
    <xf numFmtId="3" fontId="0" fillId="0" borderId="25" xfId="1" applyNumberFormat="1" applyFont="1" applyBorder="1" applyAlignment="1">
      <alignment horizontal="right" indent="1"/>
    </xf>
    <xf numFmtId="3" fontId="0" fillId="0" borderId="28" xfId="1" applyNumberFormat="1" applyFont="1" applyBorder="1" applyAlignment="1">
      <alignment horizontal="right" indent="1"/>
    </xf>
    <xf numFmtId="3" fontId="0" fillId="0" borderId="29" xfId="1" applyNumberFormat="1" applyFont="1" applyBorder="1" applyAlignment="1">
      <alignment horizontal="right" indent="1"/>
    </xf>
    <xf numFmtId="0" fontId="0" fillId="0" borderId="25" xfId="1" applyNumberFormat="1" applyFont="1" applyBorder="1" applyAlignment="1">
      <alignment horizontal="right" indent="1"/>
    </xf>
    <xf numFmtId="0" fontId="0" fillId="0" borderId="41" xfId="1" applyNumberFormat="1" applyFont="1" applyBorder="1" applyAlignment="1">
      <alignment horizontal="right" indent="1"/>
    </xf>
    <xf numFmtId="0" fontId="0" fillId="0" borderId="28" xfId="1" applyNumberFormat="1" applyFont="1" applyBorder="1" applyAlignment="1">
      <alignment horizontal="right" indent="1"/>
    </xf>
    <xf numFmtId="0" fontId="0" fillId="0" borderId="56" xfId="1" applyNumberFormat="1" applyFont="1" applyBorder="1" applyAlignment="1">
      <alignment horizontal="center"/>
    </xf>
    <xf numFmtId="165" fontId="0" fillId="0" borderId="29" xfId="1" applyNumberFormat="1" applyFont="1" applyBorder="1" applyAlignment="1">
      <alignment horizontal="center"/>
    </xf>
    <xf numFmtId="3" fontId="5" fillId="0" borderId="28" xfId="1" quotePrefix="1" applyNumberFormat="1" applyFont="1" applyBorder="1" applyAlignment="1">
      <alignment horizontal="right" indent="1"/>
    </xf>
    <xf numFmtId="3" fontId="0" fillId="0" borderId="31" xfId="1" applyNumberFormat="1" applyFont="1" applyBorder="1" applyAlignment="1">
      <alignment horizontal="right" indent="1"/>
    </xf>
    <xf numFmtId="164" fontId="5" fillId="0" borderId="18" xfId="1" quotePrefix="1" applyNumberFormat="1" applyFont="1" applyBorder="1" applyAlignment="1">
      <alignment horizontal="right" indent="1"/>
    </xf>
    <xf numFmtId="164" fontId="5" fillId="2" borderId="58" xfId="1" applyNumberFormat="1" applyFont="1" applyFill="1" applyBorder="1" applyAlignment="1">
      <alignment horizontal="right" indent="1"/>
    </xf>
    <xf numFmtId="164" fontId="0" fillId="0" borderId="58" xfId="1" applyNumberFormat="1" applyFont="1" applyBorder="1" applyAlignment="1">
      <alignment horizontal="right" indent="1"/>
    </xf>
    <xf numFmtId="164" fontId="0" fillId="0" borderId="59" xfId="1" applyNumberFormat="1" applyFont="1" applyBorder="1" applyAlignment="1">
      <alignment horizontal="right" indent="1"/>
    </xf>
    <xf numFmtId="164" fontId="0" fillId="0" borderId="60" xfId="1" applyNumberFormat="1" applyFont="1" applyBorder="1" applyAlignment="1">
      <alignment horizontal="right" indent="1"/>
    </xf>
    <xf numFmtId="164" fontId="0" fillId="0" borderId="61" xfId="1" applyNumberFormat="1" applyFont="1" applyBorder="1" applyAlignment="1">
      <alignment horizontal="right" indent="1"/>
    </xf>
    <xf numFmtId="164" fontId="0" fillId="0" borderId="62" xfId="1" applyNumberFormat="1" applyFont="1" applyBorder="1" applyAlignment="1">
      <alignment horizontal="center"/>
    </xf>
    <xf numFmtId="165" fontId="0" fillId="0" borderId="61" xfId="1" applyNumberFormat="1" applyFont="1" applyBorder="1" applyAlignment="1">
      <alignment horizontal="center"/>
    </xf>
    <xf numFmtId="164" fontId="5" fillId="0" borderId="60" xfId="1" quotePrefix="1" applyNumberFormat="1" applyFont="1" applyBorder="1" applyAlignment="1">
      <alignment horizontal="right" indent="1"/>
    </xf>
    <xf numFmtId="164" fontId="0" fillId="0" borderId="63" xfId="1" applyNumberFormat="1" applyFont="1" applyBorder="1" applyAlignment="1">
      <alignment horizontal="right" indent="1"/>
    </xf>
    <xf numFmtId="0" fontId="5" fillId="2" borderId="33" xfId="1" applyNumberFormat="1" applyFont="1" applyFill="1" applyBorder="1" applyAlignment="1">
      <alignment horizontal="right" indent="1"/>
    </xf>
    <xf numFmtId="164" fontId="0" fillId="0" borderId="64" xfId="1" applyNumberFormat="1" applyFont="1" applyBorder="1" applyAlignment="1">
      <alignment horizontal="right" indent="1"/>
    </xf>
    <xf numFmtId="0" fontId="3" fillId="2" borderId="32" xfId="0" applyFont="1" applyFill="1" applyBorder="1" applyAlignment="1"/>
    <xf numFmtId="0" fontId="5" fillId="2" borderId="10" xfId="1" applyNumberFormat="1" applyFont="1" applyFill="1" applyBorder="1" applyAlignment="1">
      <alignment horizontal="right" indent="1"/>
    </xf>
    <xf numFmtId="3" fontId="0" fillId="0" borderId="10" xfId="1" applyNumberFormat="1" applyFont="1" applyBorder="1" applyAlignment="1">
      <alignment horizontal="right" indent="1"/>
    </xf>
    <xf numFmtId="3" fontId="0" fillId="0" borderId="30" xfId="1" applyNumberFormat="1" applyFont="1" applyBorder="1" applyAlignment="1">
      <alignment horizontal="right" indent="1"/>
    </xf>
    <xf numFmtId="3" fontId="0" fillId="0" borderId="2" xfId="1" applyNumberFormat="1" applyFont="1" applyBorder="1" applyAlignment="1">
      <alignment horizontal="right" indent="1"/>
    </xf>
    <xf numFmtId="3" fontId="0" fillId="0" borderId="20" xfId="1" applyNumberFormat="1" applyFont="1" applyBorder="1" applyAlignment="1">
      <alignment horizontal="right" indent="1"/>
    </xf>
    <xf numFmtId="0" fontId="0" fillId="0" borderId="30" xfId="1" applyNumberFormat="1" applyFont="1" applyBorder="1" applyAlignment="1">
      <alignment horizontal="right" indent="1"/>
    </xf>
    <xf numFmtId="0" fontId="0" fillId="0" borderId="5" xfId="1" applyNumberFormat="1" applyFont="1" applyBorder="1" applyAlignment="1">
      <alignment horizontal="right" indent="1"/>
    </xf>
    <xf numFmtId="0" fontId="0" fillId="0" borderId="2" xfId="1" applyNumberFormat="1" applyFont="1" applyBorder="1" applyAlignment="1">
      <alignment horizontal="right" indent="1"/>
    </xf>
    <xf numFmtId="0" fontId="0" fillId="0" borderId="67" xfId="1" applyNumberFormat="1" applyFont="1" applyBorder="1" applyAlignment="1">
      <alignment horizontal="center"/>
    </xf>
    <xf numFmtId="165" fontId="0" fillId="0" borderId="20" xfId="1" applyNumberFormat="1" applyFont="1" applyBorder="1" applyAlignment="1">
      <alignment horizontal="center"/>
    </xf>
    <xf numFmtId="3" fontId="5" fillId="0" borderId="2" xfId="1" quotePrefix="1" applyNumberFormat="1" applyFont="1" applyBorder="1" applyAlignment="1">
      <alignment horizontal="right" indent="1"/>
    </xf>
    <xf numFmtId="3" fontId="0" fillId="0" borderId="11" xfId="1" applyNumberFormat="1" applyFont="1" applyBorder="1" applyAlignment="1">
      <alignment horizontal="right" indent="1"/>
    </xf>
    <xf numFmtId="0" fontId="3" fillId="2" borderId="33" xfId="0" applyFont="1" applyFill="1" applyBorder="1" applyAlignment="1"/>
    <xf numFmtId="0" fontId="3" fillId="2" borderId="34" xfId="0" applyFont="1" applyFill="1" applyBorder="1" applyAlignment="1"/>
    <xf numFmtId="165" fontId="0" fillId="0" borderId="10" xfId="0" applyNumberFormat="1" applyBorder="1" applyAlignment="1">
      <alignment horizontal="right" indent="1"/>
    </xf>
    <xf numFmtId="165" fontId="0" fillId="0" borderId="9" xfId="0" applyNumberFormat="1" applyBorder="1" applyAlignment="1">
      <alignment horizontal="right" indent="1"/>
    </xf>
    <xf numFmtId="165" fontId="0" fillId="0" borderId="33" xfId="1" applyNumberFormat="1" applyFont="1" applyBorder="1" applyAlignment="1">
      <alignment horizontal="right" indent="1"/>
    </xf>
    <xf numFmtId="165" fontId="0" fillId="0" borderId="10" xfId="1" applyNumberFormat="1" applyFont="1" applyBorder="1" applyAlignment="1">
      <alignment horizontal="right" indent="1"/>
    </xf>
    <xf numFmtId="165" fontId="1" fillId="0" borderId="10" xfId="0" applyNumberFormat="1" applyFont="1" applyBorder="1" applyAlignment="1">
      <alignment horizontal="right" indent="1"/>
    </xf>
    <xf numFmtId="0" fontId="0" fillId="0" borderId="0" xfId="0" applyFont="1" applyFill="1" applyBorder="1" applyAlignment="1">
      <alignment horizontal="left"/>
    </xf>
    <xf numFmtId="0" fontId="4" fillId="0" borderId="0" xfId="0" applyFont="1" applyAlignment="1">
      <alignment horizontal="center"/>
    </xf>
    <xf numFmtId="0" fontId="0" fillId="0" borderId="0" xfId="0" applyAlignment="1">
      <alignment horizontal="center"/>
    </xf>
    <xf numFmtId="0" fontId="0" fillId="0" borderId="0" xfId="0" applyAlignment="1"/>
    <xf numFmtId="0" fontId="3" fillId="2" borderId="35" xfId="0" applyFont="1" applyFill="1" applyBorder="1" applyAlignment="1">
      <alignment horizontal="center"/>
    </xf>
    <xf numFmtId="0" fontId="3" fillId="2" borderId="36" xfId="0" applyFont="1" applyFill="1" applyBorder="1" applyAlignment="1">
      <alignment horizontal="center"/>
    </xf>
    <xf numFmtId="0" fontId="0" fillId="2" borderId="37" xfId="0" applyFill="1" applyBorder="1" applyAlignment="1">
      <alignment horizontal="center"/>
    </xf>
    <xf numFmtId="0" fontId="0" fillId="2" borderId="8" xfId="0" applyFill="1" applyBorder="1" applyAlignment="1">
      <alignment horizontal="center"/>
    </xf>
    <xf numFmtId="0" fontId="3" fillId="2" borderId="38" xfId="0" applyFont="1" applyFill="1" applyBorder="1" applyAlignment="1">
      <alignment horizontal="center"/>
    </xf>
    <xf numFmtId="0" fontId="3" fillId="2" borderId="42" xfId="0" applyFont="1" applyFill="1" applyBorder="1" applyAlignment="1">
      <alignment horizontal="center"/>
    </xf>
    <xf numFmtId="0" fontId="3" fillId="2" borderId="43" xfId="0" applyFont="1" applyFill="1" applyBorder="1" applyAlignment="1">
      <alignment horizontal="center"/>
    </xf>
    <xf numFmtId="0" fontId="3" fillId="2" borderId="39" xfId="0" applyFont="1" applyFill="1" applyBorder="1" applyAlignment="1">
      <alignment horizontal="center"/>
    </xf>
    <xf numFmtId="0" fontId="3" fillId="2" borderId="57" xfId="0" applyFont="1" applyFill="1" applyBorder="1" applyAlignment="1">
      <alignment horizontal="center"/>
    </xf>
    <xf numFmtId="0" fontId="3" fillId="2" borderId="65" xfId="0" applyFont="1" applyFill="1" applyBorder="1" applyAlignment="1">
      <alignment horizontal="center"/>
    </xf>
    <xf numFmtId="0" fontId="3" fillId="2" borderId="66" xfId="0" applyFont="1" applyFill="1" applyBorder="1" applyAlignment="1">
      <alignment horizontal="center"/>
    </xf>
    <xf numFmtId="0" fontId="6" fillId="0" borderId="0" xfId="0" applyFont="1" applyAlignment="1">
      <alignment wrapText="1"/>
    </xf>
    <xf numFmtId="0" fontId="0" fillId="0" borderId="0" xfId="0" applyAlignment="1">
      <alignment wrapText="1"/>
    </xf>
    <xf numFmtId="0" fontId="3" fillId="2" borderId="44" xfId="0" applyFont="1" applyFill="1" applyBorder="1" applyAlignmen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49"/>
  <sheetViews>
    <sheetView tabSelected="1" workbookViewId="0">
      <selection activeCell="A2" sqref="A2:AM2"/>
    </sheetView>
  </sheetViews>
  <sheetFormatPr defaultRowHeight="12.75" x14ac:dyDescent="0.2"/>
  <cols>
    <col min="1" max="1" width="32.5703125" customWidth="1"/>
    <col min="2" max="2" width="9.7109375" style="1" hidden="1" customWidth="1"/>
    <col min="3" max="3" width="9.7109375" style="21" hidden="1" customWidth="1"/>
    <col min="4" max="4" width="10.7109375" hidden="1" customWidth="1"/>
    <col min="5" max="5" width="9.85546875" style="3" hidden="1" customWidth="1"/>
    <col min="6" max="23" width="10.7109375" hidden="1" customWidth="1"/>
    <col min="24" max="39" width="10.7109375" customWidth="1"/>
  </cols>
  <sheetData>
    <row r="1" spans="1:39" ht="15.75" x14ac:dyDescent="0.25">
      <c r="A1" s="134" t="s">
        <v>21</v>
      </c>
      <c r="B1" s="134"/>
      <c r="C1" s="134"/>
      <c r="D1" s="135"/>
      <c r="E1" s="135"/>
      <c r="F1" s="135"/>
      <c r="G1" s="135"/>
      <c r="H1" s="135"/>
      <c r="I1" s="135"/>
      <c r="J1" s="135"/>
      <c r="K1" s="135"/>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row>
    <row r="2" spans="1:39" ht="15.75" x14ac:dyDescent="0.25">
      <c r="A2" s="134" t="s">
        <v>36</v>
      </c>
      <c r="B2" s="134"/>
      <c r="C2" s="134"/>
      <c r="D2" s="135"/>
      <c r="E2" s="135"/>
      <c r="F2" s="135"/>
      <c r="G2" s="135"/>
      <c r="H2" s="135"/>
      <c r="I2" s="135"/>
      <c r="J2" s="135"/>
      <c r="K2" s="135"/>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row>
    <row r="3" spans="1:39" ht="15.75" x14ac:dyDescent="0.25">
      <c r="A3" s="134" t="s">
        <v>62</v>
      </c>
      <c r="B3" s="134"/>
      <c r="C3" s="134"/>
      <c r="D3" s="135"/>
      <c r="E3" s="135"/>
      <c r="F3" s="135"/>
      <c r="G3" s="135"/>
      <c r="H3" s="135"/>
      <c r="I3" s="135"/>
      <c r="J3" s="135"/>
      <c r="K3" s="135"/>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row>
    <row r="4" spans="1:39" ht="16.5" thickBot="1" x14ac:dyDescent="0.3">
      <c r="A4" s="28"/>
      <c r="B4" s="28"/>
      <c r="C4" s="28"/>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ht="15" customHeight="1" thickTop="1" x14ac:dyDescent="0.2">
      <c r="A5" s="139"/>
      <c r="B5" s="137" t="s">
        <v>24</v>
      </c>
      <c r="C5" s="138"/>
      <c r="D5" s="141" t="s">
        <v>31</v>
      </c>
      <c r="E5" s="138"/>
      <c r="F5" s="137" t="s">
        <v>32</v>
      </c>
      <c r="G5" s="138"/>
      <c r="H5" s="141" t="s">
        <v>33</v>
      </c>
      <c r="I5" s="138"/>
      <c r="J5" s="137" t="s">
        <v>35</v>
      </c>
      <c r="K5" s="138"/>
      <c r="L5" s="137" t="s">
        <v>38</v>
      </c>
      <c r="M5" s="138"/>
      <c r="N5" s="142" t="s">
        <v>39</v>
      </c>
      <c r="O5" s="143"/>
      <c r="P5" s="142" t="s">
        <v>43</v>
      </c>
      <c r="Q5" s="143"/>
      <c r="R5" s="141" t="s">
        <v>45</v>
      </c>
      <c r="S5" s="145"/>
      <c r="T5" s="137" t="s">
        <v>52</v>
      </c>
      <c r="U5" s="138"/>
      <c r="V5" s="141" t="s">
        <v>54</v>
      </c>
      <c r="W5" s="138"/>
      <c r="X5" s="142" t="s">
        <v>55</v>
      </c>
      <c r="Y5" s="143"/>
      <c r="Z5" s="141" t="s">
        <v>56</v>
      </c>
      <c r="AA5" s="138"/>
      <c r="AB5" s="146" t="s">
        <v>57</v>
      </c>
      <c r="AC5" s="147"/>
      <c r="AD5" s="141" t="s">
        <v>58</v>
      </c>
      <c r="AE5" s="138"/>
      <c r="AF5" s="142" t="s">
        <v>59</v>
      </c>
      <c r="AG5" s="143"/>
      <c r="AH5" s="141" t="s">
        <v>60</v>
      </c>
      <c r="AI5" s="138"/>
      <c r="AJ5" s="141" t="s">
        <v>61</v>
      </c>
      <c r="AK5" s="138"/>
      <c r="AL5" s="141" t="s">
        <v>63</v>
      </c>
      <c r="AM5" s="144"/>
    </row>
    <row r="6" spans="1:39" ht="15" customHeight="1" x14ac:dyDescent="0.2">
      <c r="A6" s="140"/>
      <c r="B6" s="54" t="s">
        <v>0</v>
      </c>
      <c r="C6" s="55" t="s">
        <v>23</v>
      </c>
      <c r="D6" s="56" t="s">
        <v>0</v>
      </c>
      <c r="E6" s="55" t="s">
        <v>23</v>
      </c>
      <c r="F6" s="54" t="s">
        <v>0</v>
      </c>
      <c r="G6" s="55" t="s">
        <v>23</v>
      </c>
      <c r="H6" s="56" t="s">
        <v>0</v>
      </c>
      <c r="I6" s="55" t="s">
        <v>23</v>
      </c>
      <c r="J6" s="54" t="s">
        <v>0</v>
      </c>
      <c r="K6" s="55" t="s">
        <v>23</v>
      </c>
      <c r="L6" s="54" t="s">
        <v>0</v>
      </c>
      <c r="M6" s="55" t="s">
        <v>23</v>
      </c>
      <c r="N6" s="54" t="s">
        <v>0</v>
      </c>
      <c r="O6" s="65" t="s">
        <v>23</v>
      </c>
      <c r="P6" s="54" t="s">
        <v>0</v>
      </c>
      <c r="Q6" s="65" t="s">
        <v>23</v>
      </c>
      <c r="R6" s="56" t="s">
        <v>0</v>
      </c>
      <c r="S6" s="102" t="s">
        <v>23</v>
      </c>
      <c r="T6" s="54" t="s">
        <v>0</v>
      </c>
      <c r="U6" s="55" t="s">
        <v>23</v>
      </c>
      <c r="V6" s="56" t="s">
        <v>0</v>
      </c>
      <c r="W6" s="55" t="s">
        <v>23</v>
      </c>
      <c r="X6" s="111" t="s">
        <v>0</v>
      </c>
      <c r="Y6" s="65" t="s">
        <v>23</v>
      </c>
      <c r="Z6" s="56" t="s">
        <v>0</v>
      </c>
      <c r="AA6" s="55" t="s">
        <v>23</v>
      </c>
      <c r="AB6" s="114" t="s">
        <v>0</v>
      </c>
      <c r="AC6" s="55" t="s">
        <v>23</v>
      </c>
      <c r="AD6" s="56" t="s">
        <v>0</v>
      </c>
      <c r="AE6" s="55" t="s">
        <v>23</v>
      </c>
      <c r="AF6" s="111" t="s">
        <v>0</v>
      </c>
      <c r="AG6" s="65" t="s">
        <v>23</v>
      </c>
      <c r="AH6" s="56" t="s">
        <v>0</v>
      </c>
      <c r="AI6" s="55" t="s">
        <v>23</v>
      </c>
      <c r="AJ6" s="56" t="s">
        <v>0</v>
      </c>
      <c r="AK6" s="55" t="s">
        <v>23</v>
      </c>
      <c r="AL6" s="56" t="s">
        <v>0</v>
      </c>
      <c r="AM6" s="57" t="s">
        <v>23</v>
      </c>
    </row>
    <row r="7" spans="1:39" ht="15" customHeight="1" x14ac:dyDescent="0.2">
      <c r="A7" s="113" t="s">
        <v>4</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50"/>
      <c r="AL7" s="126"/>
      <c r="AM7" s="127"/>
    </row>
    <row r="8" spans="1:39" ht="15" customHeight="1" x14ac:dyDescent="0.2">
      <c r="A8" s="10" t="s">
        <v>27</v>
      </c>
      <c r="B8" s="16">
        <v>90</v>
      </c>
      <c r="C8" s="29">
        <v>1</v>
      </c>
      <c r="D8" s="38">
        <v>138</v>
      </c>
      <c r="E8" s="29">
        <v>1</v>
      </c>
      <c r="F8" s="38">
        <v>243</v>
      </c>
      <c r="G8" s="29">
        <v>1</v>
      </c>
      <c r="H8" s="45">
        <v>261</v>
      </c>
      <c r="I8" s="29">
        <v>1</v>
      </c>
      <c r="J8" s="45">
        <v>309</v>
      </c>
      <c r="K8" s="29">
        <v>1</v>
      </c>
      <c r="L8" s="45">
        <v>288</v>
      </c>
      <c r="M8" s="29">
        <v>1</v>
      </c>
      <c r="N8" s="89">
        <v>294</v>
      </c>
      <c r="O8" s="66">
        <v>1</v>
      </c>
      <c r="P8" s="77">
        <v>241</v>
      </c>
      <c r="Q8" s="29">
        <v>1</v>
      </c>
      <c r="R8" s="45">
        <v>270</v>
      </c>
      <c r="S8" s="103">
        <v>1</v>
      </c>
      <c r="T8" s="38">
        <v>316</v>
      </c>
      <c r="U8" s="29">
        <v>1</v>
      </c>
      <c r="V8" s="45">
        <v>305</v>
      </c>
      <c r="W8" s="29">
        <v>1</v>
      </c>
      <c r="X8" s="77">
        <v>268</v>
      </c>
      <c r="Y8" s="66">
        <v>1</v>
      </c>
      <c r="Z8" s="45">
        <v>300</v>
      </c>
      <c r="AA8" s="29">
        <v>1</v>
      </c>
      <c r="AB8" s="115">
        <v>278</v>
      </c>
      <c r="AC8" s="29">
        <v>1</v>
      </c>
      <c r="AD8" s="45">
        <v>316</v>
      </c>
      <c r="AE8" s="29">
        <v>1</v>
      </c>
      <c r="AF8" s="77">
        <v>373</v>
      </c>
      <c r="AG8" s="66">
        <v>1</v>
      </c>
      <c r="AH8" s="45">
        <v>298</v>
      </c>
      <c r="AI8" s="29">
        <v>1</v>
      </c>
      <c r="AJ8" s="45">
        <v>264</v>
      </c>
      <c r="AK8" s="103">
        <v>1</v>
      </c>
      <c r="AL8" s="45">
        <v>245</v>
      </c>
      <c r="AM8" s="34">
        <v>1</v>
      </c>
    </row>
    <row r="9" spans="1:39" ht="15" customHeight="1" x14ac:dyDescent="0.2">
      <c r="A9" s="113" t="s">
        <v>5</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50"/>
      <c r="AL9" s="126"/>
      <c r="AM9" s="127"/>
    </row>
    <row r="10" spans="1:39" ht="15" customHeight="1" x14ac:dyDescent="0.2">
      <c r="A10" s="10" t="s">
        <v>28</v>
      </c>
      <c r="B10" s="5">
        <v>92.73</v>
      </c>
      <c r="C10" s="29">
        <v>1</v>
      </c>
      <c r="D10" s="39">
        <v>141.27000000000001</v>
      </c>
      <c r="E10" s="29">
        <v>1</v>
      </c>
      <c r="F10" s="53" t="s">
        <v>37</v>
      </c>
      <c r="G10" s="29">
        <v>1</v>
      </c>
      <c r="H10" s="46">
        <v>249.07</v>
      </c>
      <c r="I10" s="29">
        <v>1</v>
      </c>
      <c r="J10" s="46">
        <v>302.8</v>
      </c>
      <c r="K10" s="29">
        <v>1</v>
      </c>
      <c r="L10" s="46">
        <v>284.67</v>
      </c>
      <c r="M10" s="29">
        <v>1</v>
      </c>
      <c r="N10" s="90">
        <v>291.47000000000003</v>
      </c>
      <c r="O10" s="66">
        <v>1</v>
      </c>
      <c r="P10" s="78">
        <v>237</v>
      </c>
      <c r="Q10" s="29">
        <v>1</v>
      </c>
      <c r="R10" s="128">
        <v>262.8</v>
      </c>
      <c r="S10" s="103">
        <v>1</v>
      </c>
      <c r="T10" s="129">
        <v>308.8</v>
      </c>
      <c r="U10" s="29">
        <v>1</v>
      </c>
      <c r="V10" s="128">
        <v>291.73</v>
      </c>
      <c r="W10" s="29">
        <v>1</v>
      </c>
      <c r="X10" s="130">
        <v>258.60000000000002</v>
      </c>
      <c r="Y10" s="66">
        <v>1</v>
      </c>
      <c r="Z10" s="128">
        <v>287.93</v>
      </c>
      <c r="AA10" s="29">
        <v>1</v>
      </c>
      <c r="AB10" s="131">
        <v>274.2</v>
      </c>
      <c r="AC10" s="29">
        <v>1</v>
      </c>
      <c r="AD10" s="132">
        <v>305.33</v>
      </c>
      <c r="AE10" s="29">
        <v>1</v>
      </c>
      <c r="AF10" s="130">
        <v>370</v>
      </c>
      <c r="AG10" s="66">
        <v>1</v>
      </c>
      <c r="AH10" s="132">
        <v>298.39999999999998</v>
      </c>
      <c r="AI10" s="29">
        <v>1</v>
      </c>
      <c r="AJ10" s="132">
        <v>263.7</v>
      </c>
      <c r="AK10" s="103">
        <v>1</v>
      </c>
      <c r="AL10" s="132">
        <v>240</v>
      </c>
      <c r="AM10" s="34">
        <v>1</v>
      </c>
    </row>
    <row r="11" spans="1:39" ht="15" customHeight="1" x14ac:dyDescent="0.2">
      <c r="A11" s="113" t="s">
        <v>22</v>
      </c>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50"/>
      <c r="AL11" s="126"/>
      <c r="AM11" s="127"/>
    </row>
    <row r="12" spans="1:39" ht="15" customHeight="1" x14ac:dyDescent="0.2">
      <c r="A12" s="11" t="s">
        <v>1</v>
      </c>
      <c r="B12" s="9">
        <v>35</v>
      </c>
      <c r="C12" s="30">
        <f>B12/B14</f>
        <v>0.3888888888888889</v>
      </c>
      <c r="D12" s="42">
        <v>61</v>
      </c>
      <c r="E12" s="30">
        <f>D12/D14</f>
        <v>0.4420289855072464</v>
      </c>
      <c r="F12" s="42">
        <v>109</v>
      </c>
      <c r="G12" s="30">
        <f>F12/F14</f>
        <v>0.44855967078189302</v>
      </c>
      <c r="H12" s="47">
        <v>117</v>
      </c>
      <c r="I12" s="30">
        <f>H12/H14</f>
        <v>0.44827586206896552</v>
      </c>
      <c r="J12" s="47">
        <v>112</v>
      </c>
      <c r="K12" s="30">
        <f>J12/J14</f>
        <v>0.36245954692556637</v>
      </c>
      <c r="L12" s="47">
        <v>107</v>
      </c>
      <c r="M12" s="30">
        <f>L12/L14</f>
        <v>0.37152777777777779</v>
      </c>
      <c r="N12" s="91">
        <v>133</v>
      </c>
      <c r="O12" s="67">
        <f>N12/N14</f>
        <v>0.45238095238095238</v>
      </c>
      <c r="P12" s="79">
        <v>108</v>
      </c>
      <c r="Q12" s="30">
        <f>P12/P14</f>
        <v>0.44813278008298757</v>
      </c>
      <c r="R12" s="47">
        <v>116</v>
      </c>
      <c r="S12" s="104">
        <f>R12/R14</f>
        <v>0.42962962962962964</v>
      </c>
      <c r="T12" s="42">
        <v>113</v>
      </c>
      <c r="U12" s="30">
        <f>T12/T14</f>
        <v>0.35759493670886078</v>
      </c>
      <c r="V12" s="47">
        <v>134</v>
      </c>
      <c r="W12" s="30">
        <f>V12/V14</f>
        <v>0.43934426229508194</v>
      </c>
      <c r="X12" s="79">
        <v>98</v>
      </c>
      <c r="Y12" s="67">
        <f>X12/X14</f>
        <v>0.36567164179104478</v>
      </c>
      <c r="Z12" s="47">
        <v>130</v>
      </c>
      <c r="AA12" s="30">
        <f>Z12/Z14</f>
        <v>0.43333333333333335</v>
      </c>
      <c r="AB12" s="116">
        <v>122</v>
      </c>
      <c r="AC12" s="30">
        <f>AB12/AB14</f>
        <v>0.43884892086330934</v>
      </c>
      <c r="AD12" s="47">
        <v>130</v>
      </c>
      <c r="AE12" s="30">
        <f>AD12/AD14</f>
        <v>0.41139240506329117</v>
      </c>
      <c r="AF12" s="79">
        <v>163</v>
      </c>
      <c r="AG12" s="67">
        <f>AF12/AF14</f>
        <v>0.43699731903485256</v>
      </c>
      <c r="AH12" s="47">
        <v>130</v>
      </c>
      <c r="AI12" s="30">
        <f>AH12/AH14</f>
        <v>0.43624161073825501</v>
      </c>
      <c r="AJ12" s="47">
        <v>98</v>
      </c>
      <c r="AK12" s="30">
        <f>AJ12/AJ14</f>
        <v>0.37121212121212122</v>
      </c>
      <c r="AL12" s="47">
        <v>97</v>
      </c>
      <c r="AM12" s="35">
        <f>AL12/AL14</f>
        <v>0.39591836734693875</v>
      </c>
    </row>
    <row r="13" spans="1:39" ht="15" customHeight="1" x14ac:dyDescent="0.2">
      <c r="A13" s="7" t="s">
        <v>2</v>
      </c>
      <c r="B13" s="17">
        <v>55</v>
      </c>
      <c r="C13" s="19">
        <f>B13/B14</f>
        <v>0.61111111111111116</v>
      </c>
      <c r="D13" s="40">
        <v>77</v>
      </c>
      <c r="E13" s="19">
        <f>D13/D14</f>
        <v>0.55797101449275366</v>
      </c>
      <c r="F13" s="40">
        <v>134</v>
      </c>
      <c r="G13" s="19">
        <f>F13/F14</f>
        <v>0.55144032921810704</v>
      </c>
      <c r="H13" s="17">
        <v>144</v>
      </c>
      <c r="I13" s="19">
        <f>H13/H14</f>
        <v>0.55172413793103448</v>
      </c>
      <c r="J13" s="17">
        <v>197</v>
      </c>
      <c r="K13" s="19">
        <f>J13/J14</f>
        <v>0.63754045307443363</v>
      </c>
      <c r="L13" s="17">
        <v>181</v>
      </c>
      <c r="M13" s="19">
        <f>L13/L14</f>
        <v>0.62847222222222221</v>
      </c>
      <c r="N13" s="92">
        <v>161</v>
      </c>
      <c r="O13" s="68">
        <f>N13/N14</f>
        <v>0.54761904761904767</v>
      </c>
      <c r="P13" s="80">
        <v>133</v>
      </c>
      <c r="Q13" s="19">
        <f>P13/P14</f>
        <v>0.55186721991701249</v>
      </c>
      <c r="R13" s="17">
        <v>154</v>
      </c>
      <c r="S13" s="105">
        <f>R13/R14</f>
        <v>0.57037037037037042</v>
      </c>
      <c r="T13" s="40">
        <v>203</v>
      </c>
      <c r="U13" s="19">
        <f>T13/T14</f>
        <v>0.64240506329113922</v>
      </c>
      <c r="V13" s="17">
        <v>171</v>
      </c>
      <c r="W13" s="19">
        <f>V13/V14</f>
        <v>0.56065573770491806</v>
      </c>
      <c r="X13" s="80">
        <v>170</v>
      </c>
      <c r="Y13" s="68">
        <f>X13/X14</f>
        <v>0.63432835820895528</v>
      </c>
      <c r="Z13" s="17">
        <v>170</v>
      </c>
      <c r="AA13" s="19">
        <f>Z13/Z14</f>
        <v>0.56666666666666665</v>
      </c>
      <c r="AB13" s="117">
        <v>156</v>
      </c>
      <c r="AC13" s="19">
        <f>AB13/AB14</f>
        <v>0.5611510791366906</v>
      </c>
      <c r="AD13" s="17">
        <v>186</v>
      </c>
      <c r="AE13" s="19">
        <f>AD13/AD14</f>
        <v>0.58860759493670889</v>
      </c>
      <c r="AF13" s="80">
        <v>210</v>
      </c>
      <c r="AG13" s="68">
        <f>AF13/AF14</f>
        <v>0.5630026809651475</v>
      </c>
      <c r="AH13" s="17">
        <v>168</v>
      </c>
      <c r="AI13" s="19">
        <f>AH13/AH14</f>
        <v>0.56375838926174493</v>
      </c>
      <c r="AJ13" s="17">
        <v>166</v>
      </c>
      <c r="AK13" s="19">
        <f>AJ13/AJ14</f>
        <v>0.62878787878787878</v>
      </c>
      <c r="AL13" s="17">
        <v>148</v>
      </c>
      <c r="AM13" s="23">
        <f>AL13/AL14</f>
        <v>0.60408163265306125</v>
      </c>
    </row>
    <row r="14" spans="1:39" ht="15" customHeight="1" x14ac:dyDescent="0.2">
      <c r="A14" s="12" t="s">
        <v>3</v>
      </c>
      <c r="B14" s="15">
        <f>B13+B12</f>
        <v>90</v>
      </c>
      <c r="C14" s="31">
        <f>C13+C12</f>
        <v>1</v>
      </c>
      <c r="D14" s="41">
        <f t="shared" ref="D14:I14" si="0">D13+D12</f>
        <v>138</v>
      </c>
      <c r="E14" s="31">
        <f t="shared" si="0"/>
        <v>1</v>
      </c>
      <c r="F14" s="41">
        <f t="shared" si="0"/>
        <v>243</v>
      </c>
      <c r="G14" s="31">
        <f t="shared" si="0"/>
        <v>1</v>
      </c>
      <c r="H14" s="48">
        <f t="shared" si="0"/>
        <v>261</v>
      </c>
      <c r="I14" s="31">
        <f t="shared" si="0"/>
        <v>1</v>
      </c>
      <c r="J14" s="48">
        <f t="shared" ref="J14:AM14" si="1">J13+J12</f>
        <v>309</v>
      </c>
      <c r="K14" s="31">
        <f t="shared" si="1"/>
        <v>1</v>
      </c>
      <c r="L14" s="48">
        <f t="shared" si="1"/>
        <v>288</v>
      </c>
      <c r="M14" s="31">
        <f t="shared" si="1"/>
        <v>1</v>
      </c>
      <c r="N14" s="93">
        <f t="shared" ref="N14:AK14" si="2">N13+N12</f>
        <v>294</v>
      </c>
      <c r="O14" s="69">
        <f t="shared" si="2"/>
        <v>1</v>
      </c>
      <c r="P14" s="81">
        <f t="shared" si="2"/>
        <v>241</v>
      </c>
      <c r="Q14" s="31">
        <f t="shared" si="2"/>
        <v>1</v>
      </c>
      <c r="R14" s="48">
        <f t="shared" si="2"/>
        <v>270</v>
      </c>
      <c r="S14" s="106">
        <f t="shared" si="2"/>
        <v>1</v>
      </c>
      <c r="T14" s="41">
        <f t="shared" si="2"/>
        <v>316</v>
      </c>
      <c r="U14" s="31">
        <f t="shared" si="2"/>
        <v>1</v>
      </c>
      <c r="V14" s="48">
        <f t="shared" si="2"/>
        <v>305</v>
      </c>
      <c r="W14" s="31">
        <f t="shared" si="2"/>
        <v>1</v>
      </c>
      <c r="X14" s="81">
        <f t="shared" si="2"/>
        <v>268</v>
      </c>
      <c r="Y14" s="69">
        <f t="shared" si="2"/>
        <v>1</v>
      </c>
      <c r="Z14" s="48">
        <f t="shared" si="2"/>
        <v>300</v>
      </c>
      <c r="AA14" s="31">
        <f t="shared" si="2"/>
        <v>1</v>
      </c>
      <c r="AB14" s="118">
        <f t="shared" si="2"/>
        <v>278</v>
      </c>
      <c r="AC14" s="31">
        <f t="shared" si="2"/>
        <v>1</v>
      </c>
      <c r="AD14" s="48">
        <f t="shared" si="2"/>
        <v>316</v>
      </c>
      <c r="AE14" s="31">
        <f t="shared" si="2"/>
        <v>1</v>
      </c>
      <c r="AF14" s="81">
        <f t="shared" si="2"/>
        <v>373</v>
      </c>
      <c r="AG14" s="69">
        <f t="shared" si="2"/>
        <v>1</v>
      </c>
      <c r="AH14" s="48">
        <f t="shared" si="2"/>
        <v>298</v>
      </c>
      <c r="AI14" s="31">
        <f t="shared" si="2"/>
        <v>1</v>
      </c>
      <c r="AJ14" s="48">
        <f t="shared" si="2"/>
        <v>264</v>
      </c>
      <c r="AK14" s="31">
        <f t="shared" si="2"/>
        <v>1</v>
      </c>
      <c r="AL14" s="48">
        <f t="shared" si="1"/>
        <v>245</v>
      </c>
      <c r="AM14" s="36">
        <f t="shared" si="1"/>
        <v>1</v>
      </c>
    </row>
    <row r="15" spans="1:39" ht="15" customHeight="1" x14ac:dyDescent="0.2">
      <c r="A15" s="113" t="s">
        <v>6</v>
      </c>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7"/>
    </row>
    <row r="16" spans="1:39" ht="15" customHeight="1" x14ac:dyDescent="0.2">
      <c r="A16" s="11" t="s">
        <v>7</v>
      </c>
      <c r="B16" s="18">
        <v>90</v>
      </c>
      <c r="C16" s="30">
        <f>B16/B18</f>
        <v>1</v>
      </c>
      <c r="D16" s="42">
        <v>135</v>
      </c>
      <c r="E16" s="30">
        <f>D16/D18</f>
        <v>0.97826086956521741</v>
      </c>
      <c r="F16" s="42">
        <v>235</v>
      </c>
      <c r="G16" s="30">
        <f>F16/F18</f>
        <v>0.96707818930041156</v>
      </c>
      <c r="H16" s="47">
        <v>255</v>
      </c>
      <c r="I16" s="30">
        <f>H16/H18</f>
        <v>0.97701149425287359</v>
      </c>
      <c r="J16" s="47">
        <v>304</v>
      </c>
      <c r="K16" s="30">
        <f>J16/J18</f>
        <v>0.98381877022653719</v>
      </c>
      <c r="L16" s="47">
        <v>284</v>
      </c>
      <c r="M16" s="30">
        <f>L16/L18</f>
        <v>0.98611111111111116</v>
      </c>
      <c r="N16" s="91">
        <v>291</v>
      </c>
      <c r="O16" s="67">
        <f>N16/N18</f>
        <v>0.98979591836734693</v>
      </c>
      <c r="P16" s="79">
        <v>239</v>
      </c>
      <c r="Q16" s="30">
        <f>P16/P18</f>
        <v>0.99170124481327804</v>
      </c>
      <c r="R16" s="47">
        <v>269</v>
      </c>
      <c r="S16" s="104">
        <f>R16/R18</f>
        <v>0.99629629629629635</v>
      </c>
      <c r="T16" s="42">
        <v>312</v>
      </c>
      <c r="U16" s="30">
        <f>T16/T18</f>
        <v>0.98734177215189878</v>
      </c>
      <c r="V16" s="47">
        <v>302</v>
      </c>
      <c r="W16" s="30">
        <f>V16/V18</f>
        <v>0.99016393442622952</v>
      </c>
      <c r="X16" s="79">
        <v>264</v>
      </c>
      <c r="Y16" s="67">
        <f>X16/X18</f>
        <v>0.9850746268656716</v>
      </c>
      <c r="Z16" s="47">
        <v>295</v>
      </c>
      <c r="AA16" s="30">
        <f>Z16/Z18</f>
        <v>0.98333333333333328</v>
      </c>
      <c r="AB16" s="116">
        <v>277</v>
      </c>
      <c r="AC16" s="30">
        <f>AB16/AB18</f>
        <v>0.99640287769784175</v>
      </c>
      <c r="AD16" s="47">
        <v>313</v>
      </c>
      <c r="AE16" s="30">
        <f>AD16/AD18</f>
        <v>0.990506329113924</v>
      </c>
      <c r="AF16" s="79">
        <v>369</v>
      </c>
      <c r="AG16" s="67">
        <f>AF16/AF18</f>
        <v>0.98927613941018766</v>
      </c>
      <c r="AH16" s="47">
        <v>292</v>
      </c>
      <c r="AI16" s="30">
        <f>AH16/AH18</f>
        <v>0.97986577181208057</v>
      </c>
      <c r="AJ16" s="47">
        <v>260</v>
      </c>
      <c r="AK16" s="30">
        <f>AJ16/AJ18</f>
        <v>0.98484848484848486</v>
      </c>
      <c r="AL16" s="47">
        <v>243</v>
      </c>
      <c r="AM16" s="35">
        <f>AL16/AL18</f>
        <v>0.99183673469387756</v>
      </c>
    </row>
    <row r="17" spans="1:39" ht="15" customHeight="1" x14ac:dyDescent="0.2">
      <c r="A17" s="7" t="s">
        <v>8</v>
      </c>
      <c r="B17" s="17">
        <v>0</v>
      </c>
      <c r="C17" s="19">
        <f>B17/B18</f>
        <v>0</v>
      </c>
      <c r="D17" s="40">
        <v>3</v>
      </c>
      <c r="E17" s="19">
        <f>D17/D18</f>
        <v>2.1739130434782608E-2</v>
      </c>
      <c r="F17" s="40">
        <v>8</v>
      </c>
      <c r="G17" s="19">
        <f>F17/F18</f>
        <v>3.292181069958848E-2</v>
      </c>
      <c r="H17" s="17">
        <v>6</v>
      </c>
      <c r="I17" s="19">
        <f>H17/H18</f>
        <v>2.2988505747126436E-2</v>
      </c>
      <c r="J17" s="17">
        <v>5</v>
      </c>
      <c r="K17" s="19">
        <f>J17/J18</f>
        <v>1.6181229773462782E-2</v>
      </c>
      <c r="L17" s="17">
        <v>4</v>
      </c>
      <c r="M17" s="19">
        <f>L17/L18</f>
        <v>1.3888888888888888E-2</v>
      </c>
      <c r="N17" s="92">
        <v>3</v>
      </c>
      <c r="O17" s="68">
        <f>N17/N18</f>
        <v>1.020408163265306E-2</v>
      </c>
      <c r="P17" s="80">
        <v>2</v>
      </c>
      <c r="Q17" s="19">
        <f>P17/P18</f>
        <v>8.2987551867219917E-3</v>
      </c>
      <c r="R17" s="17">
        <v>1</v>
      </c>
      <c r="S17" s="105">
        <f>R17/R18</f>
        <v>3.7037037037037038E-3</v>
      </c>
      <c r="T17" s="40">
        <v>4</v>
      </c>
      <c r="U17" s="19">
        <f>T17/T18</f>
        <v>1.2658227848101266E-2</v>
      </c>
      <c r="V17" s="17">
        <v>3</v>
      </c>
      <c r="W17" s="19">
        <f>V17/V18</f>
        <v>9.8360655737704927E-3</v>
      </c>
      <c r="X17" s="80">
        <v>4</v>
      </c>
      <c r="Y17" s="68">
        <f>X17/X18</f>
        <v>1.4925373134328358E-2</v>
      </c>
      <c r="Z17" s="17">
        <v>5</v>
      </c>
      <c r="AA17" s="19">
        <f>Z17/Z18</f>
        <v>1.6666666666666666E-2</v>
      </c>
      <c r="AB17" s="117">
        <v>1</v>
      </c>
      <c r="AC17" s="19">
        <f>AB17/AB18</f>
        <v>3.5971223021582736E-3</v>
      </c>
      <c r="AD17" s="17">
        <v>3</v>
      </c>
      <c r="AE17" s="19">
        <f>AD17/AD18</f>
        <v>9.4936708860759497E-3</v>
      </c>
      <c r="AF17" s="80">
        <v>4</v>
      </c>
      <c r="AG17" s="68">
        <f>AF17/AF18</f>
        <v>1.0723860589812333E-2</v>
      </c>
      <c r="AH17" s="17">
        <v>6</v>
      </c>
      <c r="AI17" s="19">
        <f>AH17/AH18</f>
        <v>2.0134228187919462E-2</v>
      </c>
      <c r="AJ17" s="17">
        <v>4</v>
      </c>
      <c r="AK17" s="19">
        <f>AJ17/AJ18</f>
        <v>1.5151515151515152E-2</v>
      </c>
      <c r="AL17" s="17">
        <v>2</v>
      </c>
      <c r="AM17" s="23">
        <f>AL17/AL18</f>
        <v>8.1632653061224497E-3</v>
      </c>
    </row>
    <row r="18" spans="1:39" ht="15" customHeight="1" x14ac:dyDescent="0.2">
      <c r="A18" s="12" t="s">
        <v>3</v>
      </c>
      <c r="B18" s="15">
        <f t="shared" ref="B18:G18" si="3">B17+B16</f>
        <v>90</v>
      </c>
      <c r="C18" s="31">
        <f t="shared" si="3"/>
        <v>1</v>
      </c>
      <c r="D18" s="41">
        <f t="shared" si="3"/>
        <v>138</v>
      </c>
      <c r="E18" s="31">
        <f t="shared" si="3"/>
        <v>1</v>
      </c>
      <c r="F18" s="41">
        <f t="shared" si="3"/>
        <v>243</v>
      </c>
      <c r="G18" s="31">
        <f t="shared" si="3"/>
        <v>1</v>
      </c>
      <c r="H18" s="48">
        <f t="shared" ref="H18:Y18" si="4">H17+H16</f>
        <v>261</v>
      </c>
      <c r="I18" s="31">
        <f t="shared" si="4"/>
        <v>1</v>
      </c>
      <c r="J18" s="48">
        <f t="shared" si="4"/>
        <v>309</v>
      </c>
      <c r="K18" s="31">
        <f t="shared" si="4"/>
        <v>1</v>
      </c>
      <c r="L18" s="48">
        <f t="shared" si="4"/>
        <v>288</v>
      </c>
      <c r="M18" s="31">
        <f t="shared" si="4"/>
        <v>1</v>
      </c>
      <c r="N18" s="93">
        <f t="shared" si="4"/>
        <v>294</v>
      </c>
      <c r="O18" s="69">
        <f t="shared" si="4"/>
        <v>1</v>
      </c>
      <c r="P18" s="81">
        <f t="shared" si="4"/>
        <v>241</v>
      </c>
      <c r="Q18" s="31">
        <f t="shared" si="4"/>
        <v>1</v>
      </c>
      <c r="R18" s="48">
        <f t="shared" si="4"/>
        <v>270</v>
      </c>
      <c r="S18" s="106">
        <f t="shared" si="4"/>
        <v>1</v>
      </c>
      <c r="T18" s="41">
        <f t="shared" si="4"/>
        <v>316</v>
      </c>
      <c r="U18" s="31">
        <f t="shared" si="4"/>
        <v>1</v>
      </c>
      <c r="V18" s="48">
        <f t="shared" si="4"/>
        <v>305</v>
      </c>
      <c r="W18" s="31">
        <f t="shared" si="4"/>
        <v>1</v>
      </c>
      <c r="X18" s="81">
        <f t="shared" si="4"/>
        <v>268</v>
      </c>
      <c r="Y18" s="69">
        <f t="shared" si="4"/>
        <v>1</v>
      </c>
      <c r="Z18" s="48">
        <f t="shared" ref="Z18:AL18" si="5">Z17+Z16</f>
        <v>300</v>
      </c>
      <c r="AA18" s="31">
        <f t="shared" ref="AA18:AM18" si="6">AA17+AA16</f>
        <v>1</v>
      </c>
      <c r="AB18" s="118">
        <f t="shared" si="6"/>
        <v>278</v>
      </c>
      <c r="AC18" s="31">
        <f t="shared" ref="AC18:AK18" si="7">AC17+AC16</f>
        <v>1</v>
      </c>
      <c r="AD18" s="48">
        <f t="shared" si="7"/>
        <v>316</v>
      </c>
      <c r="AE18" s="31">
        <f t="shared" si="7"/>
        <v>1</v>
      </c>
      <c r="AF18" s="81">
        <f t="shared" si="7"/>
        <v>373</v>
      </c>
      <c r="AG18" s="69">
        <f t="shared" si="7"/>
        <v>1</v>
      </c>
      <c r="AH18" s="48">
        <f t="shared" si="7"/>
        <v>298</v>
      </c>
      <c r="AI18" s="31">
        <f t="shared" si="7"/>
        <v>1</v>
      </c>
      <c r="AJ18" s="48">
        <f t="shared" si="7"/>
        <v>264</v>
      </c>
      <c r="AK18" s="31">
        <f t="shared" si="7"/>
        <v>1</v>
      </c>
      <c r="AL18" s="48">
        <f t="shared" si="5"/>
        <v>245</v>
      </c>
      <c r="AM18" s="36">
        <f t="shared" si="6"/>
        <v>1</v>
      </c>
    </row>
    <row r="19" spans="1:39" ht="15" customHeight="1" x14ac:dyDescent="0.2">
      <c r="A19" s="113" t="s">
        <v>9</v>
      </c>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7"/>
    </row>
    <row r="20" spans="1:39" ht="15" customHeight="1" x14ac:dyDescent="0.2">
      <c r="A20" s="63" t="s">
        <v>44</v>
      </c>
      <c r="B20" s="64">
        <v>85</v>
      </c>
      <c r="C20" s="30">
        <f>B20/B31</f>
        <v>0.94444444444444442</v>
      </c>
      <c r="D20" s="74">
        <v>5</v>
      </c>
      <c r="E20" s="30">
        <f>D20/D31</f>
        <v>3.6231884057971016E-2</v>
      </c>
      <c r="F20" s="74">
        <v>7</v>
      </c>
      <c r="G20" s="30">
        <f>F20/F31</f>
        <v>2.8806584362139918E-2</v>
      </c>
      <c r="H20" s="75">
        <v>13</v>
      </c>
      <c r="I20" s="30">
        <f>H20/H31</f>
        <v>4.9808429118773943E-2</v>
      </c>
      <c r="J20" s="75">
        <v>15</v>
      </c>
      <c r="K20" s="30">
        <f>J20/J31</f>
        <v>4.8543689320388349E-2</v>
      </c>
      <c r="L20" s="75">
        <v>17</v>
      </c>
      <c r="M20" s="30">
        <f>L20/L31</f>
        <v>5.9027777777777776E-2</v>
      </c>
      <c r="N20" s="94">
        <v>9</v>
      </c>
      <c r="O20" s="67">
        <f>N20/N31</f>
        <v>3.0612244897959183E-2</v>
      </c>
      <c r="P20" s="82">
        <v>6</v>
      </c>
      <c r="Q20" s="30">
        <f>P20/P31</f>
        <v>2.4896265560165973E-2</v>
      </c>
      <c r="R20" s="75">
        <v>6</v>
      </c>
      <c r="S20" s="104">
        <f>R20/R31</f>
        <v>2.2222222222222223E-2</v>
      </c>
      <c r="T20" s="74">
        <v>10</v>
      </c>
      <c r="U20" s="30">
        <f>T20/T31</f>
        <v>3.1645569620253167E-2</v>
      </c>
      <c r="V20" s="75">
        <v>13</v>
      </c>
      <c r="W20" s="30">
        <f>V20/V31</f>
        <v>4.2622950819672129E-2</v>
      </c>
      <c r="X20" s="82">
        <v>11</v>
      </c>
      <c r="Y20" s="67">
        <f>X20/X31</f>
        <v>4.1044776119402986E-2</v>
      </c>
      <c r="Z20" s="75">
        <v>2</v>
      </c>
      <c r="AA20" s="30">
        <f>Z20/Z31</f>
        <v>6.6666666666666671E-3</v>
      </c>
      <c r="AB20" s="119">
        <v>8</v>
      </c>
      <c r="AC20" s="30">
        <f>AB20/AB31</f>
        <v>2.8776978417266189E-2</v>
      </c>
      <c r="AD20" s="75">
        <v>5</v>
      </c>
      <c r="AE20" s="30">
        <f>AD20/AD31</f>
        <v>1.5822784810126583E-2</v>
      </c>
      <c r="AF20" s="82">
        <v>13</v>
      </c>
      <c r="AG20" s="67">
        <f>AF20/AF31</f>
        <v>3.4852546916890083E-2</v>
      </c>
      <c r="AH20" s="75">
        <v>7</v>
      </c>
      <c r="AI20" s="30">
        <f>AH20/AH31</f>
        <v>2.3489932885906041E-2</v>
      </c>
      <c r="AJ20" s="75">
        <v>20</v>
      </c>
      <c r="AK20" s="30">
        <f>AJ20/AJ31</f>
        <v>7.575757575757576E-2</v>
      </c>
      <c r="AL20" s="75">
        <v>10</v>
      </c>
      <c r="AM20" s="35">
        <f>AL20/AL31</f>
        <v>4.0816326530612242E-2</v>
      </c>
    </row>
    <row r="21" spans="1:39" ht="15" customHeight="1" x14ac:dyDescent="0.2">
      <c r="A21" s="63" t="s">
        <v>42</v>
      </c>
      <c r="B21" s="9"/>
      <c r="C21" s="61"/>
      <c r="D21" s="62">
        <v>131</v>
      </c>
      <c r="E21" s="19">
        <f>D21/D31</f>
        <v>0.94927536231884058</v>
      </c>
      <c r="F21" s="62">
        <v>228</v>
      </c>
      <c r="G21" s="19">
        <f>F21/F31</f>
        <v>0.93827160493827155</v>
      </c>
      <c r="H21" s="9">
        <v>241</v>
      </c>
      <c r="I21" s="19">
        <f>H21/H31</f>
        <v>0.92337164750957856</v>
      </c>
      <c r="J21" s="9">
        <v>283</v>
      </c>
      <c r="K21" s="19">
        <f>J21/J31</f>
        <v>0.91585760517799353</v>
      </c>
      <c r="L21" s="9">
        <v>264</v>
      </c>
      <c r="M21" s="19">
        <f>L21/L31</f>
        <v>0.91666666666666663</v>
      </c>
      <c r="N21" s="95">
        <v>277</v>
      </c>
      <c r="O21" s="68">
        <f>N21/N31</f>
        <v>0.94217687074829937</v>
      </c>
      <c r="P21" s="83">
        <v>225</v>
      </c>
      <c r="Q21" s="61">
        <f>P21/P31</f>
        <v>0.93360995850622408</v>
      </c>
      <c r="R21" s="9">
        <v>259</v>
      </c>
      <c r="S21" s="105">
        <f>R21/R31</f>
        <v>0.95925925925925926</v>
      </c>
      <c r="T21" s="62">
        <v>299</v>
      </c>
      <c r="U21" s="19">
        <f>T21/T31</f>
        <v>0.94620253164556967</v>
      </c>
      <c r="V21" s="9">
        <v>285</v>
      </c>
      <c r="W21" s="19">
        <f>V21/V31</f>
        <v>0.93442622950819676</v>
      </c>
      <c r="X21" s="83">
        <v>251</v>
      </c>
      <c r="Y21" s="112">
        <f>X21/X31</f>
        <v>0.93656716417910446</v>
      </c>
      <c r="Z21" s="9">
        <v>280</v>
      </c>
      <c r="AA21" s="19">
        <f>Z21/Z31</f>
        <v>0.93333333333333335</v>
      </c>
      <c r="AB21" s="120">
        <v>265</v>
      </c>
      <c r="AC21" s="61">
        <f>AB21/AB31</f>
        <v>0.9532374100719424</v>
      </c>
      <c r="AD21" s="9">
        <v>309</v>
      </c>
      <c r="AE21" s="19">
        <f>AD21/AD31</f>
        <v>0.97784810126582278</v>
      </c>
      <c r="AF21" s="83">
        <v>347</v>
      </c>
      <c r="AG21" s="112">
        <f>AF21/AF31</f>
        <v>0.93029490616621979</v>
      </c>
      <c r="AH21" s="9">
        <v>285</v>
      </c>
      <c r="AI21" s="19">
        <f>AH21/AH31</f>
        <v>0.9563758389261745</v>
      </c>
      <c r="AJ21" s="9">
        <v>236</v>
      </c>
      <c r="AK21" s="19">
        <f>AJ21/AJ31</f>
        <v>0.89393939393939392</v>
      </c>
      <c r="AL21" s="9">
        <v>222</v>
      </c>
      <c r="AM21" s="23">
        <f>AL21/AL31</f>
        <v>0.90612244897959182</v>
      </c>
    </row>
    <row r="22" spans="1:39" ht="15" customHeight="1" x14ac:dyDescent="0.2">
      <c r="A22" s="7" t="s">
        <v>10</v>
      </c>
      <c r="B22" s="6">
        <v>3</v>
      </c>
      <c r="C22" s="19">
        <f>B22/B31</f>
        <v>3.3333333333333333E-2</v>
      </c>
      <c r="D22" s="43">
        <v>1</v>
      </c>
      <c r="E22" s="19">
        <f>D22/D31</f>
        <v>7.246376811594203E-3</v>
      </c>
      <c r="F22" s="43">
        <v>4</v>
      </c>
      <c r="G22" s="19">
        <f>F22/F31</f>
        <v>1.646090534979424E-2</v>
      </c>
      <c r="H22" s="6">
        <v>4</v>
      </c>
      <c r="I22" s="19">
        <f>H22/H31</f>
        <v>1.532567049808429E-2</v>
      </c>
      <c r="J22" s="6">
        <v>7</v>
      </c>
      <c r="K22" s="19">
        <f>J22/J31</f>
        <v>2.2653721682847898E-2</v>
      </c>
      <c r="L22" s="6">
        <v>3</v>
      </c>
      <c r="M22" s="19">
        <f>L22/L31</f>
        <v>1.0416666666666666E-2</v>
      </c>
      <c r="N22" s="96">
        <v>4</v>
      </c>
      <c r="O22" s="68">
        <f>N22/N31</f>
        <v>1.3605442176870748E-2</v>
      </c>
      <c r="P22" s="84">
        <v>5</v>
      </c>
      <c r="Q22" s="19">
        <f>P22/P31</f>
        <v>2.0746887966804978E-2</v>
      </c>
      <c r="R22" s="6">
        <v>2</v>
      </c>
      <c r="S22" s="105">
        <f>R22/R31</f>
        <v>7.4074074074074077E-3</v>
      </c>
      <c r="T22" s="43">
        <v>3</v>
      </c>
      <c r="U22" s="19">
        <f>T22/T31</f>
        <v>9.4936708860759497E-3</v>
      </c>
      <c r="V22" s="6">
        <v>4</v>
      </c>
      <c r="W22" s="19">
        <f>V22/V31</f>
        <v>1.3114754098360656E-2</v>
      </c>
      <c r="X22" s="84">
        <v>3</v>
      </c>
      <c r="Y22" s="68">
        <f>X22/X31</f>
        <v>1.1194029850746268E-2</v>
      </c>
      <c r="Z22" s="6">
        <v>8</v>
      </c>
      <c r="AA22" s="19">
        <f>Z22/Z31</f>
        <v>2.6666666666666668E-2</v>
      </c>
      <c r="AB22" s="121">
        <v>3</v>
      </c>
      <c r="AC22" s="19">
        <f>AB22/AB31</f>
        <v>1.0791366906474821E-2</v>
      </c>
      <c r="AD22" s="6">
        <v>1</v>
      </c>
      <c r="AE22" s="19">
        <f>AD22/AD31</f>
        <v>3.1645569620253164E-3</v>
      </c>
      <c r="AF22" s="84">
        <v>5</v>
      </c>
      <c r="AG22" s="68">
        <f>AF22/AF31</f>
        <v>1.3404825737265416E-2</v>
      </c>
      <c r="AH22" s="6">
        <v>4</v>
      </c>
      <c r="AI22" s="19">
        <f>AH22/AH31</f>
        <v>1.3422818791946308E-2</v>
      </c>
      <c r="AJ22" s="6">
        <v>5</v>
      </c>
      <c r="AK22" s="19">
        <f>AJ22/AJ31</f>
        <v>1.893939393939394E-2</v>
      </c>
      <c r="AL22" s="6">
        <v>5</v>
      </c>
      <c r="AM22" s="23">
        <f>AL22/AL31</f>
        <v>2.0408163265306121E-2</v>
      </c>
    </row>
    <row r="23" spans="1:39" ht="15" customHeight="1" x14ac:dyDescent="0.2">
      <c r="A23" s="7" t="s">
        <v>11</v>
      </c>
      <c r="B23" s="6">
        <v>2</v>
      </c>
      <c r="C23" s="19">
        <f>B23/B31</f>
        <v>2.2222222222222223E-2</v>
      </c>
      <c r="D23" s="43">
        <v>0</v>
      </c>
      <c r="E23" s="19">
        <f>D23/D31</f>
        <v>0</v>
      </c>
      <c r="F23" s="43">
        <v>3</v>
      </c>
      <c r="G23" s="19">
        <f>F23/F31</f>
        <v>1.2345679012345678E-2</v>
      </c>
      <c r="H23" s="6">
        <v>1</v>
      </c>
      <c r="I23" s="19">
        <f>H23/H31</f>
        <v>3.8314176245210726E-3</v>
      </c>
      <c r="J23" s="6">
        <v>0</v>
      </c>
      <c r="K23" s="19">
        <f>J23/J31</f>
        <v>0</v>
      </c>
      <c r="L23" s="6">
        <v>0</v>
      </c>
      <c r="M23" s="19">
        <f>L23/L31</f>
        <v>0</v>
      </c>
      <c r="N23" s="96">
        <v>3</v>
      </c>
      <c r="O23" s="68">
        <f>N23/N31</f>
        <v>1.020408163265306E-2</v>
      </c>
      <c r="P23" s="84">
        <v>2</v>
      </c>
      <c r="Q23" s="19">
        <f>P23/P31</f>
        <v>8.2987551867219917E-3</v>
      </c>
      <c r="R23" s="6">
        <v>2</v>
      </c>
      <c r="S23" s="105">
        <f>R23/R31</f>
        <v>7.4074074074074077E-3</v>
      </c>
      <c r="T23" s="43">
        <v>2</v>
      </c>
      <c r="U23" s="19">
        <f>T23/T31</f>
        <v>6.3291139240506328E-3</v>
      </c>
      <c r="V23" s="6">
        <v>1</v>
      </c>
      <c r="W23" s="19">
        <f>V23/V31</f>
        <v>3.2786885245901639E-3</v>
      </c>
      <c r="X23" s="84">
        <v>2</v>
      </c>
      <c r="Y23" s="68">
        <f>X23/X31</f>
        <v>7.462686567164179E-3</v>
      </c>
      <c r="Z23" s="6">
        <v>6</v>
      </c>
      <c r="AA23" s="19">
        <f>Z23/Z31</f>
        <v>0.02</v>
      </c>
      <c r="AB23" s="121">
        <v>2</v>
      </c>
      <c r="AC23" s="19">
        <f>AB23/AB31</f>
        <v>7.1942446043165471E-3</v>
      </c>
      <c r="AD23" s="6">
        <v>0</v>
      </c>
      <c r="AE23" s="19">
        <f>AD23/AD31</f>
        <v>0</v>
      </c>
      <c r="AF23" s="84">
        <v>5</v>
      </c>
      <c r="AG23" s="68">
        <f>AF23/AF31</f>
        <v>1.3404825737265416E-2</v>
      </c>
      <c r="AH23" s="6">
        <v>2</v>
      </c>
      <c r="AI23" s="19">
        <f>AH23/AH31</f>
        <v>6.7114093959731542E-3</v>
      </c>
      <c r="AJ23" s="6">
        <v>3</v>
      </c>
      <c r="AK23" s="19">
        <f>AJ23/AJ31</f>
        <v>1.1363636363636364E-2</v>
      </c>
      <c r="AL23" s="6">
        <v>5</v>
      </c>
      <c r="AM23" s="23">
        <f>AL23/AL31</f>
        <v>2.0408163265306121E-2</v>
      </c>
    </row>
    <row r="24" spans="1:39" ht="15" customHeight="1" x14ac:dyDescent="0.2">
      <c r="A24" s="7" t="s">
        <v>12</v>
      </c>
      <c r="B24" s="6">
        <v>0</v>
      </c>
      <c r="C24" s="19">
        <f>B24/B31</f>
        <v>0</v>
      </c>
      <c r="D24" s="43">
        <v>1</v>
      </c>
      <c r="E24" s="19">
        <f>D24/D31</f>
        <v>7.246376811594203E-3</v>
      </c>
      <c r="F24" s="43">
        <v>1</v>
      </c>
      <c r="G24" s="19">
        <f>F24/F31</f>
        <v>4.11522633744856E-3</v>
      </c>
      <c r="H24" s="6">
        <v>2</v>
      </c>
      <c r="I24" s="19">
        <f>H24/H31</f>
        <v>7.6628352490421452E-3</v>
      </c>
      <c r="J24" s="6">
        <v>3</v>
      </c>
      <c r="K24" s="19">
        <f>J24/J31</f>
        <v>9.7087378640776691E-3</v>
      </c>
      <c r="L24" s="6">
        <v>1</v>
      </c>
      <c r="M24" s="19">
        <f>L24/L31</f>
        <v>3.472222222222222E-3</v>
      </c>
      <c r="N24" s="96">
        <v>1</v>
      </c>
      <c r="O24" s="68">
        <f>N24/N31</f>
        <v>3.4013605442176869E-3</v>
      </c>
      <c r="P24" s="84">
        <v>2</v>
      </c>
      <c r="Q24" s="19">
        <f>P24/P31</f>
        <v>8.2987551867219917E-3</v>
      </c>
      <c r="R24" s="6">
        <v>0</v>
      </c>
      <c r="S24" s="105">
        <f>R24/R31</f>
        <v>0</v>
      </c>
      <c r="T24" s="43">
        <v>2</v>
      </c>
      <c r="U24" s="19">
        <f>T24/T31</f>
        <v>6.3291139240506328E-3</v>
      </c>
      <c r="V24" s="6">
        <v>2</v>
      </c>
      <c r="W24" s="19">
        <f>V24/V31</f>
        <v>6.5573770491803279E-3</v>
      </c>
      <c r="X24" s="84">
        <v>1</v>
      </c>
      <c r="Y24" s="68">
        <f>X24/X31</f>
        <v>3.7313432835820895E-3</v>
      </c>
      <c r="Z24" s="6">
        <v>3</v>
      </c>
      <c r="AA24" s="19">
        <f>Z24/Z31</f>
        <v>0.01</v>
      </c>
      <c r="AB24" s="121">
        <v>0</v>
      </c>
      <c r="AC24" s="19">
        <f>AB24/AB31</f>
        <v>0</v>
      </c>
      <c r="AD24" s="6">
        <v>1</v>
      </c>
      <c r="AE24" s="19">
        <f>AD24/AD31</f>
        <v>3.1645569620253164E-3</v>
      </c>
      <c r="AF24" s="84">
        <v>2</v>
      </c>
      <c r="AG24" s="68">
        <f>AF24/AF31</f>
        <v>5.3619302949061663E-3</v>
      </c>
      <c r="AH24" s="6">
        <v>0</v>
      </c>
      <c r="AI24" s="19">
        <f>AH24/AH31</f>
        <v>0</v>
      </c>
      <c r="AJ24" s="6">
        <v>0</v>
      </c>
      <c r="AK24" s="19">
        <f>AJ24/AJ31</f>
        <v>0</v>
      </c>
      <c r="AL24" s="6">
        <v>2</v>
      </c>
      <c r="AM24" s="23">
        <f>AL24/AL31</f>
        <v>8.1632653061224497E-3</v>
      </c>
    </row>
    <row r="25" spans="1:39" ht="15" customHeight="1" x14ac:dyDescent="0.2">
      <c r="A25" s="7" t="s">
        <v>13</v>
      </c>
      <c r="B25" s="6">
        <v>0</v>
      </c>
      <c r="C25" s="19">
        <f>B25/B31</f>
        <v>0</v>
      </c>
      <c r="D25" s="43">
        <v>0</v>
      </c>
      <c r="E25" s="19">
        <f>D25/D31</f>
        <v>0</v>
      </c>
      <c r="F25" s="43">
        <v>0</v>
      </c>
      <c r="G25" s="19">
        <f>F25/F31</f>
        <v>0</v>
      </c>
      <c r="H25" s="6">
        <v>0</v>
      </c>
      <c r="I25" s="19">
        <f>H25/H31</f>
        <v>0</v>
      </c>
      <c r="J25" s="6">
        <v>1</v>
      </c>
      <c r="K25" s="19">
        <f>J25/J31</f>
        <v>3.2362459546925568E-3</v>
      </c>
      <c r="L25" s="6">
        <v>1</v>
      </c>
      <c r="M25" s="19">
        <f>L25/L31</f>
        <v>3.472222222222222E-3</v>
      </c>
      <c r="N25" s="96">
        <v>0</v>
      </c>
      <c r="O25" s="68">
        <f>N25/N31</f>
        <v>0</v>
      </c>
      <c r="P25" s="84">
        <v>0</v>
      </c>
      <c r="Q25" s="19">
        <f>P25/P31</f>
        <v>0</v>
      </c>
      <c r="R25" s="6">
        <v>1</v>
      </c>
      <c r="S25" s="105">
        <f>R25/R31</f>
        <v>3.7037037037037038E-3</v>
      </c>
      <c r="T25" s="43">
        <v>0</v>
      </c>
      <c r="U25" s="19">
        <f>T25/T31</f>
        <v>0</v>
      </c>
      <c r="V25" s="6">
        <v>0</v>
      </c>
      <c r="W25" s="19">
        <f>V25/V31</f>
        <v>0</v>
      </c>
      <c r="X25" s="84">
        <v>0</v>
      </c>
      <c r="Y25" s="68">
        <f>X25/X31</f>
        <v>0</v>
      </c>
      <c r="Z25" s="6">
        <v>1</v>
      </c>
      <c r="AA25" s="19">
        <f>Z25/Z31</f>
        <v>3.3333333333333335E-3</v>
      </c>
      <c r="AB25" s="121">
        <v>0</v>
      </c>
      <c r="AC25" s="19">
        <f>AB25/AB31</f>
        <v>0</v>
      </c>
      <c r="AD25" s="6">
        <v>0</v>
      </c>
      <c r="AE25" s="19">
        <f>AD25/AD31</f>
        <v>0</v>
      </c>
      <c r="AF25" s="84">
        <v>0</v>
      </c>
      <c r="AG25" s="68">
        <f>AF25/AF31</f>
        <v>0</v>
      </c>
      <c r="AH25" s="6">
        <v>0</v>
      </c>
      <c r="AI25" s="19">
        <f>AH25/AH31</f>
        <v>0</v>
      </c>
      <c r="AJ25" s="6">
        <v>0</v>
      </c>
      <c r="AK25" s="19">
        <f>AJ25/AJ31</f>
        <v>0</v>
      </c>
      <c r="AL25" s="6">
        <v>0</v>
      </c>
      <c r="AM25" s="23">
        <f>AL25/AL31</f>
        <v>0</v>
      </c>
    </row>
    <row r="26" spans="1:39" ht="15" customHeight="1" x14ac:dyDescent="0.2">
      <c r="A26" s="7" t="s">
        <v>14</v>
      </c>
      <c r="B26" s="6">
        <v>0</v>
      </c>
      <c r="C26" s="19">
        <f>B26/B31</f>
        <v>0</v>
      </c>
      <c r="D26" s="43">
        <v>0</v>
      </c>
      <c r="E26" s="19">
        <f>D26/D31</f>
        <v>0</v>
      </c>
      <c r="F26" s="43">
        <v>0</v>
      </c>
      <c r="G26" s="19">
        <f>F26/F31</f>
        <v>0</v>
      </c>
      <c r="H26" s="6">
        <v>0</v>
      </c>
      <c r="I26" s="19">
        <f>H26/H31</f>
        <v>0</v>
      </c>
      <c r="J26" s="6">
        <v>0</v>
      </c>
      <c r="K26" s="19">
        <f>J26/J31</f>
        <v>0</v>
      </c>
      <c r="L26" s="6">
        <v>1</v>
      </c>
      <c r="M26" s="19">
        <f>L26/L31</f>
        <v>3.472222222222222E-3</v>
      </c>
      <c r="N26" s="96">
        <v>0</v>
      </c>
      <c r="O26" s="68">
        <f>N26/N31</f>
        <v>0</v>
      </c>
      <c r="P26" s="84">
        <v>1</v>
      </c>
      <c r="Q26" s="19">
        <f>P26/P31</f>
        <v>4.1493775933609959E-3</v>
      </c>
      <c r="R26" s="6">
        <v>0</v>
      </c>
      <c r="S26" s="105">
        <f>R26/R31</f>
        <v>0</v>
      </c>
      <c r="T26" s="43">
        <v>0</v>
      </c>
      <c r="U26" s="19">
        <f>T26/T31</f>
        <v>0</v>
      </c>
      <c r="V26" s="6">
        <v>0</v>
      </c>
      <c r="W26" s="19">
        <f>V26/V31</f>
        <v>0</v>
      </c>
      <c r="X26" s="84">
        <v>0</v>
      </c>
      <c r="Y26" s="68">
        <f>X26/X31</f>
        <v>0</v>
      </c>
      <c r="Z26" s="6">
        <v>0</v>
      </c>
      <c r="AA26" s="19">
        <f>Z26/Z31</f>
        <v>0</v>
      </c>
      <c r="AB26" s="121">
        <v>0</v>
      </c>
      <c r="AC26" s="19">
        <f>AB26/AB31</f>
        <v>0</v>
      </c>
      <c r="AD26" s="6">
        <v>0</v>
      </c>
      <c r="AE26" s="19">
        <f>AD26/AD31</f>
        <v>0</v>
      </c>
      <c r="AF26" s="84">
        <v>1</v>
      </c>
      <c r="AG26" s="68">
        <f>AF26/AF31</f>
        <v>2.6809651474530832E-3</v>
      </c>
      <c r="AH26" s="6">
        <v>0</v>
      </c>
      <c r="AI26" s="19">
        <f>AH26/AH31</f>
        <v>0</v>
      </c>
      <c r="AJ26" s="6">
        <v>0</v>
      </c>
      <c r="AK26" s="19">
        <f>AJ26/AJ31</f>
        <v>0</v>
      </c>
      <c r="AL26" s="6">
        <v>0</v>
      </c>
      <c r="AM26" s="23">
        <f>AL26/AL31</f>
        <v>0</v>
      </c>
    </row>
    <row r="27" spans="1:39" ht="15" customHeight="1" x14ac:dyDescent="0.2">
      <c r="A27" s="7" t="s">
        <v>15</v>
      </c>
      <c r="B27" s="6">
        <v>0</v>
      </c>
      <c r="C27" s="19">
        <f>B27/B31</f>
        <v>0</v>
      </c>
      <c r="D27" s="43">
        <v>0</v>
      </c>
      <c r="E27" s="19">
        <f>D27/D31</f>
        <v>0</v>
      </c>
      <c r="F27" s="43">
        <v>0</v>
      </c>
      <c r="G27" s="19">
        <f>F27/F31</f>
        <v>0</v>
      </c>
      <c r="H27" s="6">
        <v>0</v>
      </c>
      <c r="I27" s="19">
        <f>H27/H31</f>
        <v>0</v>
      </c>
      <c r="J27" s="6">
        <v>0</v>
      </c>
      <c r="K27" s="19">
        <f>J27/J31</f>
        <v>0</v>
      </c>
      <c r="L27" s="6">
        <v>1</v>
      </c>
      <c r="M27" s="19">
        <f>L27/L31</f>
        <v>3.472222222222222E-3</v>
      </c>
      <c r="N27" s="96">
        <v>0</v>
      </c>
      <c r="O27" s="68">
        <f>N27/N31</f>
        <v>0</v>
      </c>
      <c r="P27" s="84">
        <v>0</v>
      </c>
      <c r="Q27" s="19">
        <f>P27/P31</f>
        <v>0</v>
      </c>
      <c r="R27" s="6">
        <v>0</v>
      </c>
      <c r="S27" s="105">
        <f>R27/R31</f>
        <v>0</v>
      </c>
      <c r="T27" s="43">
        <v>0</v>
      </c>
      <c r="U27" s="19">
        <f>T27/T31</f>
        <v>0</v>
      </c>
      <c r="V27" s="6">
        <v>0</v>
      </c>
      <c r="W27" s="19">
        <f>V27/V31</f>
        <v>0</v>
      </c>
      <c r="X27" s="84">
        <v>0</v>
      </c>
      <c r="Y27" s="68">
        <f>X27/X31</f>
        <v>0</v>
      </c>
      <c r="Z27" s="6">
        <v>0</v>
      </c>
      <c r="AA27" s="19">
        <f>Z27/Z31</f>
        <v>0</v>
      </c>
      <c r="AB27" s="121">
        <v>0</v>
      </c>
      <c r="AC27" s="19">
        <f>AB27/AB31</f>
        <v>0</v>
      </c>
      <c r="AD27" s="6">
        <v>0</v>
      </c>
      <c r="AE27" s="19">
        <f>AD27/AD31</f>
        <v>0</v>
      </c>
      <c r="AF27" s="84">
        <v>0</v>
      </c>
      <c r="AG27" s="68">
        <f>AF27/AF31</f>
        <v>0</v>
      </c>
      <c r="AH27" s="6">
        <v>0</v>
      </c>
      <c r="AI27" s="19">
        <f>AH27/AH31</f>
        <v>0</v>
      </c>
      <c r="AJ27" s="6">
        <v>0</v>
      </c>
      <c r="AK27" s="19">
        <f>AJ27/AJ31</f>
        <v>0</v>
      </c>
      <c r="AL27" s="6">
        <v>1</v>
      </c>
      <c r="AM27" s="23">
        <f>AL27/AL31</f>
        <v>4.0816326530612249E-3</v>
      </c>
    </row>
    <row r="28" spans="1:39" ht="15" customHeight="1" x14ac:dyDescent="0.2">
      <c r="A28" s="7" t="s">
        <v>16</v>
      </c>
      <c r="B28" s="6">
        <v>0</v>
      </c>
      <c r="C28" s="19">
        <f>B28/B31</f>
        <v>0</v>
      </c>
      <c r="D28" s="43">
        <v>0</v>
      </c>
      <c r="E28" s="19">
        <f>D28/D31</f>
        <v>0</v>
      </c>
      <c r="F28" s="43">
        <v>0</v>
      </c>
      <c r="G28" s="19">
        <f>F28/F31</f>
        <v>0</v>
      </c>
      <c r="H28" s="6">
        <v>0</v>
      </c>
      <c r="I28" s="19">
        <f>H28/H31</f>
        <v>0</v>
      </c>
      <c r="J28" s="6">
        <v>0</v>
      </c>
      <c r="K28" s="19">
        <f>J28/J31</f>
        <v>0</v>
      </c>
      <c r="L28" s="6">
        <v>0</v>
      </c>
      <c r="M28" s="19">
        <f>L28/L31</f>
        <v>0</v>
      </c>
      <c r="N28" s="96">
        <v>0</v>
      </c>
      <c r="O28" s="68">
        <f>N28/N31</f>
        <v>0</v>
      </c>
      <c r="P28" s="84">
        <v>0</v>
      </c>
      <c r="Q28" s="19">
        <f>P28/P31</f>
        <v>0</v>
      </c>
      <c r="R28" s="6">
        <v>0</v>
      </c>
      <c r="S28" s="105">
        <f>R28/R31</f>
        <v>0</v>
      </c>
      <c r="T28" s="43">
        <v>0</v>
      </c>
      <c r="U28" s="19">
        <f>T28/T31</f>
        <v>0</v>
      </c>
      <c r="V28" s="6">
        <v>0</v>
      </c>
      <c r="W28" s="19">
        <f>V28/V31</f>
        <v>0</v>
      </c>
      <c r="X28" s="84">
        <v>0</v>
      </c>
      <c r="Y28" s="68">
        <f>X28/X31</f>
        <v>0</v>
      </c>
      <c r="Z28" s="6">
        <v>0</v>
      </c>
      <c r="AA28" s="19">
        <f>Z28/Z31</f>
        <v>0</v>
      </c>
      <c r="AB28" s="121">
        <v>0</v>
      </c>
      <c r="AC28" s="19">
        <f>AB28/AB31</f>
        <v>0</v>
      </c>
      <c r="AD28" s="6">
        <v>0</v>
      </c>
      <c r="AE28" s="19">
        <f>AD28/AD31</f>
        <v>0</v>
      </c>
      <c r="AF28" s="84">
        <v>0</v>
      </c>
      <c r="AG28" s="68">
        <f>AF28/AF31</f>
        <v>0</v>
      </c>
      <c r="AH28" s="6">
        <v>0</v>
      </c>
      <c r="AI28" s="19">
        <f>AH28/AH31</f>
        <v>0</v>
      </c>
      <c r="AJ28" s="6">
        <v>0</v>
      </c>
      <c r="AK28" s="19">
        <f>AJ28/AJ31</f>
        <v>0</v>
      </c>
      <c r="AL28" s="6">
        <v>0</v>
      </c>
      <c r="AM28" s="23">
        <f>AL28/AL31</f>
        <v>0</v>
      </c>
    </row>
    <row r="29" spans="1:39" ht="15" customHeight="1" x14ac:dyDescent="0.2">
      <c r="A29" s="7" t="s">
        <v>17</v>
      </c>
      <c r="B29" s="6">
        <v>0</v>
      </c>
      <c r="C29" s="19">
        <f>B29/B31</f>
        <v>0</v>
      </c>
      <c r="D29" s="43">
        <v>0</v>
      </c>
      <c r="E29" s="19">
        <f>D29/D31</f>
        <v>0</v>
      </c>
      <c r="F29" s="43">
        <v>0</v>
      </c>
      <c r="G29" s="19">
        <f>F29/F31</f>
        <v>0</v>
      </c>
      <c r="H29" s="6">
        <v>0</v>
      </c>
      <c r="I29" s="19">
        <f>H29/H31</f>
        <v>0</v>
      </c>
      <c r="J29" s="6">
        <v>0</v>
      </c>
      <c r="K29" s="19">
        <f>J29/J31</f>
        <v>0</v>
      </c>
      <c r="L29" s="6">
        <v>0</v>
      </c>
      <c r="M29" s="19">
        <f>L29/L31</f>
        <v>0</v>
      </c>
      <c r="N29" s="96">
        <v>0</v>
      </c>
      <c r="O29" s="68">
        <f>N29/N31</f>
        <v>0</v>
      </c>
      <c r="P29" s="84">
        <v>0</v>
      </c>
      <c r="Q29" s="19">
        <f>P29/P31</f>
        <v>0</v>
      </c>
      <c r="R29" s="6">
        <v>0</v>
      </c>
      <c r="S29" s="105">
        <f>R29/R31</f>
        <v>0</v>
      </c>
      <c r="T29" s="43">
        <v>0</v>
      </c>
      <c r="U29" s="19">
        <f>T29/T31</f>
        <v>0</v>
      </c>
      <c r="V29" s="6">
        <v>0</v>
      </c>
      <c r="W29" s="19">
        <f>V29/V31</f>
        <v>0</v>
      </c>
      <c r="X29" s="84">
        <v>0</v>
      </c>
      <c r="Y29" s="68">
        <f>X29/X31</f>
        <v>0</v>
      </c>
      <c r="Z29" s="6">
        <v>0</v>
      </c>
      <c r="AA29" s="19">
        <f>Z29/Z31</f>
        <v>0</v>
      </c>
      <c r="AB29" s="121">
        <v>0</v>
      </c>
      <c r="AC29" s="19">
        <f>AB29/AB31</f>
        <v>0</v>
      </c>
      <c r="AD29" s="6">
        <v>0</v>
      </c>
      <c r="AE29" s="19">
        <f>AD29/AD31</f>
        <v>0</v>
      </c>
      <c r="AF29" s="84">
        <v>0</v>
      </c>
      <c r="AG29" s="68">
        <f>AF29/AF31</f>
        <v>0</v>
      </c>
      <c r="AH29" s="6">
        <v>0</v>
      </c>
      <c r="AI29" s="19">
        <f>AH29/AH31</f>
        <v>0</v>
      </c>
      <c r="AJ29" s="6">
        <v>0</v>
      </c>
      <c r="AK29" s="19">
        <f>AJ29/AJ31</f>
        <v>0</v>
      </c>
      <c r="AL29" s="6">
        <v>0</v>
      </c>
      <c r="AM29" s="23">
        <f>AL29/AL31</f>
        <v>0</v>
      </c>
    </row>
    <row r="30" spans="1:39" ht="15" customHeight="1" x14ac:dyDescent="0.2">
      <c r="A30" s="7" t="s">
        <v>18</v>
      </c>
      <c r="B30" s="6">
        <v>0</v>
      </c>
      <c r="C30" s="19">
        <f>B30/B31</f>
        <v>0</v>
      </c>
      <c r="D30" s="43">
        <v>0</v>
      </c>
      <c r="E30" s="19">
        <f>D30/D31</f>
        <v>0</v>
      </c>
      <c r="F30" s="43">
        <v>0</v>
      </c>
      <c r="G30" s="19">
        <f>F30/F31</f>
        <v>0</v>
      </c>
      <c r="H30" s="6">
        <v>0</v>
      </c>
      <c r="I30" s="19">
        <f>H30/H31</f>
        <v>0</v>
      </c>
      <c r="J30" s="6">
        <v>0</v>
      </c>
      <c r="K30" s="19">
        <f>J30/J31</f>
        <v>0</v>
      </c>
      <c r="L30" s="6">
        <v>0</v>
      </c>
      <c r="M30" s="19">
        <f>L30/L31</f>
        <v>0</v>
      </c>
      <c r="N30" s="96">
        <v>0</v>
      </c>
      <c r="O30" s="68">
        <f>N30/N31</f>
        <v>0</v>
      </c>
      <c r="P30" s="84">
        <v>0</v>
      </c>
      <c r="Q30" s="19">
        <f>P30/P31</f>
        <v>0</v>
      </c>
      <c r="R30" s="6">
        <v>0</v>
      </c>
      <c r="S30" s="105">
        <f>R30/R31</f>
        <v>0</v>
      </c>
      <c r="T30" s="43">
        <v>0</v>
      </c>
      <c r="U30" s="19">
        <f>T30/T31</f>
        <v>0</v>
      </c>
      <c r="V30" s="6">
        <v>0</v>
      </c>
      <c r="W30" s="19">
        <f>V30/V31</f>
        <v>0</v>
      </c>
      <c r="X30" s="84">
        <v>0</v>
      </c>
      <c r="Y30" s="68">
        <f>X30/X31</f>
        <v>0</v>
      </c>
      <c r="Z30" s="6">
        <v>0</v>
      </c>
      <c r="AA30" s="19">
        <f>Z30/Z31</f>
        <v>0</v>
      </c>
      <c r="AB30" s="121">
        <v>0</v>
      </c>
      <c r="AC30" s="19">
        <f>AB30/AB31</f>
        <v>0</v>
      </c>
      <c r="AD30" s="6">
        <v>0</v>
      </c>
      <c r="AE30" s="19">
        <f>AD30/AD31</f>
        <v>0</v>
      </c>
      <c r="AF30" s="84">
        <v>0</v>
      </c>
      <c r="AG30" s="68">
        <f>AF30/AF31</f>
        <v>0</v>
      </c>
      <c r="AH30" s="6">
        <v>0</v>
      </c>
      <c r="AI30" s="19">
        <f>AH30/AH31</f>
        <v>0</v>
      </c>
      <c r="AJ30" s="6">
        <v>0</v>
      </c>
      <c r="AK30" s="19">
        <f>AJ30/AJ31</f>
        <v>0</v>
      </c>
      <c r="AL30" s="6">
        <v>0</v>
      </c>
      <c r="AM30" s="23">
        <f>AL30/AL31</f>
        <v>0</v>
      </c>
    </row>
    <row r="31" spans="1:39" s="4" customFormat="1" ht="15" customHeight="1" x14ac:dyDescent="0.2">
      <c r="A31" s="13" t="s">
        <v>3</v>
      </c>
      <c r="B31" s="15">
        <f>B30+B29+B28+B27+B26+B25+B24+B23+B22+B20</f>
        <v>90</v>
      </c>
      <c r="C31" s="31">
        <f>C30+C29+C28+C27+C26+C25+C24+C23+C22+C20</f>
        <v>1</v>
      </c>
      <c r="D31" s="41">
        <f t="shared" ref="D31:AM31" si="8">D30+D29+D28+D27+D26+D25+D24+D23+D22+D21+D20</f>
        <v>138</v>
      </c>
      <c r="E31" s="31">
        <f t="shared" si="8"/>
        <v>1</v>
      </c>
      <c r="F31" s="41">
        <f t="shared" si="8"/>
        <v>243</v>
      </c>
      <c r="G31" s="31">
        <f t="shared" si="8"/>
        <v>0.99999999999999989</v>
      </c>
      <c r="H31" s="48">
        <f t="shared" si="8"/>
        <v>261</v>
      </c>
      <c r="I31" s="31">
        <f t="shared" si="8"/>
        <v>1</v>
      </c>
      <c r="J31" s="48">
        <f t="shared" si="8"/>
        <v>309</v>
      </c>
      <c r="K31" s="31">
        <f t="shared" si="8"/>
        <v>1</v>
      </c>
      <c r="L31" s="48">
        <f t="shared" si="8"/>
        <v>288</v>
      </c>
      <c r="M31" s="31">
        <f t="shared" si="8"/>
        <v>1</v>
      </c>
      <c r="N31" s="93">
        <f t="shared" si="8"/>
        <v>294</v>
      </c>
      <c r="O31" s="69">
        <f t="shared" si="8"/>
        <v>1</v>
      </c>
      <c r="P31" s="81">
        <f t="shared" ref="P31" si="9">P30+P29+P28+P27+P26+P25+P24+P23+P22+P21+P20</f>
        <v>241</v>
      </c>
      <c r="Q31" s="31">
        <f t="shared" ref="Q31:AK31" si="10">Q30+Q29+Q28+Q27+Q26+Q25+Q24+Q23+Q22+Q21+Q20</f>
        <v>1</v>
      </c>
      <c r="R31" s="48">
        <f t="shared" si="10"/>
        <v>270</v>
      </c>
      <c r="S31" s="106">
        <f t="shared" si="10"/>
        <v>1</v>
      </c>
      <c r="T31" s="41">
        <f t="shared" si="10"/>
        <v>316</v>
      </c>
      <c r="U31" s="31">
        <f t="shared" si="10"/>
        <v>1</v>
      </c>
      <c r="V31" s="48">
        <f t="shared" si="10"/>
        <v>305</v>
      </c>
      <c r="W31" s="31">
        <f t="shared" si="10"/>
        <v>1</v>
      </c>
      <c r="X31" s="81">
        <f t="shared" si="10"/>
        <v>268</v>
      </c>
      <c r="Y31" s="69">
        <f t="shared" si="10"/>
        <v>0.99999999999999989</v>
      </c>
      <c r="Z31" s="48">
        <f t="shared" si="10"/>
        <v>300</v>
      </c>
      <c r="AA31" s="31">
        <f t="shared" si="10"/>
        <v>1</v>
      </c>
      <c r="AB31" s="118">
        <f t="shared" si="10"/>
        <v>278</v>
      </c>
      <c r="AC31" s="31">
        <f t="shared" si="10"/>
        <v>1</v>
      </c>
      <c r="AD31" s="48">
        <f t="shared" si="10"/>
        <v>316</v>
      </c>
      <c r="AE31" s="31">
        <f t="shared" si="10"/>
        <v>1</v>
      </c>
      <c r="AF31" s="81">
        <f t="shared" si="10"/>
        <v>373</v>
      </c>
      <c r="AG31" s="69">
        <f t="shared" si="10"/>
        <v>1</v>
      </c>
      <c r="AH31" s="48">
        <f t="shared" si="10"/>
        <v>298</v>
      </c>
      <c r="AI31" s="31">
        <f t="shared" si="10"/>
        <v>1</v>
      </c>
      <c r="AJ31" s="48">
        <f t="shared" si="10"/>
        <v>264</v>
      </c>
      <c r="AK31" s="31">
        <f t="shared" si="10"/>
        <v>1</v>
      </c>
      <c r="AL31" s="48">
        <f t="shared" si="8"/>
        <v>245</v>
      </c>
      <c r="AM31" s="36">
        <f t="shared" si="8"/>
        <v>1</v>
      </c>
    </row>
    <row r="32" spans="1:39" s="4" customFormat="1" ht="15" customHeight="1" x14ac:dyDescent="0.2">
      <c r="A32" s="113" t="s">
        <v>19</v>
      </c>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7"/>
    </row>
    <row r="33" spans="1:39" ht="15" customHeight="1" x14ac:dyDescent="0.2">
      <c r="A33" s="10"/>
      <c r="B33" s="5" t="s">
        <v>29</v>
      </c>
      <c r="C33" s="32" t="s">
        <v>30</v>
      </c>
      <c r="D33" s="44" t="s">
        <v>29</v>
      </c>
      <c r="E33" s="32" t="s">
        <v>30</v>
      </c>
      <c r="F33" s="44" t="s">
        <v>29</v>
      </c>
      <c r="G33" s="32" t="s">
        <v>30</v>
      </c>
      <c r="H33" s="50" t="s">
        <v>29</v>
      </c>
      <c r="I33" s="32" t="s">
        <v>30</v>
      </c>
      <c r="J33" s="50" t="s">
        <v>29</v>
      </c>
      <c r="K33" s="32" t="s">
        <v>30</v>
      </c>
      <c r="L33" s="50" t="s">
        <v>29</v>
      </c>
      <c r="M33" s="32" t="s">
        <v>30</v>
      </c>
      <c r="N33" s="97" t="s">
        <v>29</v>
      </c>
      <c r="O33" s="70" t="s">
        <v>30</v>
      </c>
      <c r="P33" s="85" t="s">
        <v>29</v>
      </c>
      <c r="Q33" s="32" t="s">
        <v>30</v>
      </c>
      <c r="R33" s="50" t="s">
        <v>29</v>
      </c>
      <c r="S33" s="107" t="s">
        <v>30</v>
      </c>
      <c r="T33" s="44" t="s">
        <v>29</v>
      </c>
      <c r="U33" s="32" t="s">
        <v>30</v>
      </c>
      <c r="V33" s="50" t="s">
        <v>29</v>
      </c>
      <c r="W33" s="32" t="s">
        <v>30</v>
      </c>
      <c r="X33" s="85" t="s">
        <v>29</v>
      </c>
      <c r="Y33" s="70" t="s">
        <v>30</v>
      </c>
      <c r="Z33" s="50" t="s">
        <v>29</v>
      </c>
      <c r="AA33" s="32" t="s">
        <v>30</v>
      </c>
      <c r="AB33" s="122" t="s">
        <v>29</v>
      </c>
      <c r="AC33" s="32" t="s">
        <v>30</v>
      </c>
      <c r="AD33" s="50" t="s">
        <v>29</v>
      </c>
      <c r="AE33" s="32" t="s">
        <v>30</v>
      </c>
      <c r="AF33" s="85" t="s">
        <v>29</v>
      </c>
      <c r="AG33" s="70" t="s">
        <v>30</v>
      </c>
      <c r="AH33" s="50" t="s">
        <v>29</v>
      </c>
      <c r="AI33" s="32" t="s">
        <v>30</v>
      </c>
      <c r="AJ33" s="50" t="s">
        <v>29</v>
      </c>
      <c r="AK33" s="32" t="s">
        <v>30</v>
      </c>
      <c r="AL33" s="50" t="s">
        <v>29</v>
      </c>
      <c r="AM33" s="37" t="s">
        <v>30</v>
      </c>
    </row>
    <row r="34" spans="1:39" ht="15" customHeight="1" x14ac:dyDescent="0.2">
      <c r="A34" s="22" t="s">
        <v>27</v>
      </c>
      <c r="B34" s="25">
        <v>18.779699999999998</v>
      </c>
      <c r="C34" s="26">
        <v>1.0369200000000001</v>
      </c>
      <c r="D34" s="25">
        <v>18.12</v>
      </c>
      <c r="E34" s="26">
        <v>0.70899999999999996</v>
      </c>
      <c r="F34" s="51">
        <v>18.663699999999999</v>
      </c>
      <c r="G34" s="26">
        <v>0.88009999999999999</v>
      </c>
      <c r="H34" s="25">
        <v>18.6447</v>
      </c>
      <c r="I34" s="26">
        <v>1.04942</v>
      </c>
      <c r="J34" s="25">
        <v>18.746200000000002</v>
      </c>
      <c r="K34" s="26">
        <v>1.3366499999999999</v>
      </c>
      <c r="L34" s="25">
        <v>18.7715</v>
      </c>
      <c r="M34" s="26">
        <v>1.99335</v>
      </c>
      <c r="N34" s="98">
        <v>18.149999999999999</v>
      </c>
      <c r="O34" s="71">
        <v>1.99335</v>
      </c>
      <c r="P34" s="76">
        <v>18.8</v>
      </c>
      <c r="Q34" s="26">
        <v>1.5</v>
      </c>
      <c r="R34" s="25">
        <v>18.7</v>
      </c>
      <c r="S34" s="108">
        <v>1.1000000000000001</v>
      </c>
      <c r="T34" s="51">
        <v>18.600000000000001</v>
      </c>
      <c r="U34" s="26">
        <v>1</v>
      </c>
      <c r="V34" s="25">
        <v>18.7</v>
      </c>
      <c r="W34" s="26">
        <v>0.8</v>
      </c>
      <c r="X34" s="76">
        <v>18.7</v>
      </c>
      <c r="Y34" s="71">
        <v>0.9</v>
      </c>
      <c r="Z34" s="25">
        <v>18.899999999999999</v>
      </c>
      <c r="AA34" s="26">
        <v>1.3</v>
      </c>
      <c r="AB34" s="123">
        <v>18.600000000000001</v>
      </c>
      <c r="AC34" s="26">
        <v>0.6</v>
      </c>
      <c r="AD34" s="25">
        <v>18.600000000000001</v>
      </c>
      <c r="AE34" s="26">
        <v>0.6</v>
      </c>
      <c r="AF34" s="76">
        <v>18.75</v>
      </c>
      <c r="AG34" s="71">
        <v>1.4</v>
      </c>
      <c r="AH34" s="25">
        <v>18.600000000000001</v>
      </c>
      <c r="AI34" s="26">
        <v>0.6</v>
      </c>
      <c r="AJ34" s="25">
        <v>18.7</v>
      </c>
      <c r="AK34" s="26">
        <v>0.7</v>
      </c>
      <c r="AL34" s="25">
        <v>18.8</v>
      </c>
      <c r="AM34" s="27">
        <v>1.9</v>
      </c>
    </row>
    <row r="35" spans="1:39" ht="15" customHeight="1" x14ac:dyDescent="0.2">
      <c r="A35" s="113" t="s">
        <v>40</v>
      </c>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7"/>
    </row>
    <row r="36" spans="1:39" ht="15" customHeight="1" x14ac:dyDescent="0.2">
      <c r="A36" s="63" t="s">
        <v>64</v>
      </c>
      <c r="B36" s="9">
        <v>2</v>
      </c>
      <c r="C36" s="30">
        <f>B36/B46</f>
        <v>2.2222222222222223E-2</v>
      </c>
      <c r="D36" s="33">
        <v>1</v>
      </c>
      <c r="E36" s="30">
        <f>D36/D46</f>
        <v>7.246376811594203E-3</v>
      </c>
      <c r="F36" s="33">
        <v>2</v>
      </c>
      <c r="G36" s="30">
        <f>F36/F46</f>
        <v>8.23045267489712E-3</v>
      </c>
      <c r="H36" s="49">
        <v>4</v>
      </c>
      <c r="I36" s="30">
        <f>H36/H46</f>
        <v>1.532567049808429E-2</v>
      </c>
      <c r="J36" s="49">
        <v>3</v>
      </c>
      <c r="K36" s="30">
        <f>J36/J46</f>
        <v>9.7087378640776691E-3</v>
      </c>
      <c r="L36" s="49">
        <v>5</v>
      </c>
      <c r="M36" s="30">
        <f>L36/L46</f>
        <v>1.7361111111111112E-2</v>
      </c>
      <c r="N36" s="94">
        <v>2</v>
      </c>
      <c r="O36" s="67">
        <f>N36/N46</f>
        <v>6.8027210884353739E-3</v>
      </c>
      <c r="P36" s="82">
        <v>7</v>
      </c>
      <c r="Q36" s="30">
        <f>P36/P46</f>
        <v>2.9045643153526972E-2</v>
      </c>
      <c r="R36" s="49">
        <v>16</v>
      </c>
      <c r="S36" s="104">
        <f>R36/R46</f>
        <v>5.9259259259259262E-2</v>
      </c>
      <c r="T36" s="33">
        <v>7</v>
      </c>
      <c r="U36" s="30">
        <f>T36/T46</f>
        <v>2.2151898734177215E-2</v>
      </c>
      <c r="V36" s="49">
        <v>13</v>
      </c>
      <c r="W36" s="30">
        <f>V36/V46</f>
        <v>4.2622950819672129E-2</v>
      </c>
      <c r="X36" s="82">
        <v>9</v>
      </c>
      <c r="Y36" s="67">
        <f>X36/X46</f>
        <v>3.3582089552238806E-2</v>
      </c>
      <c r="Z36" s="49">
        <v>13</v>
      </c>
      <c r="AA36" s="30">
        <f>Z36/Z46</f>
        <v>4.3333333333333335E-2</v>
      </c>
      <c r="AB36" s="119">
        <v>8</v>
      </c>
      <c r="AC36" s="30">
        <f>AB36/AB46</f>
        <v>2.8776978417266189E-2</v>
      </c>
      <c r="AD36" s="49">
        <v>13</v>
      </c>
      <c r="AE36" s="30">
        <f>AD36/AD46</f>
        <v>4.1139240506329111E-2</v>
      </c>
      <c r="AF36" s="82">
        <v>10</v>
      </c>
      <c r="AG36" s="67">
        <f>AF36/AF46</f>
        <v>2.6809651474530832E-2</v>
      </c>
      <c r="AH36" s="49">
        <v>8</v>
      </c>
      <c r="AI36" s="30">
        <f>AH36/AH46</f>
        <v>2.6845637583892617E-2</v>
      </c>
      <c r="AJ36" s="49">
        <v>11</v>
      </c>
      <c r="AK36" s="30">
        <f>AJ36/AJ46</f>
        <v>4.1666666666666664E-2</v>
      </c>
      <c r="AL36" s="49">
        <v>14</v>
      </c>
      <c r="AM36" s="35">
        <f>AL36/AL46</f>
        <v>5.7142857142857141E-2</v>
      </c>
    </row>
    <row r="37" spans="1:39" ht="15" customHeight="1" x14ac:dyDescent="0.2">
      <c r="A37" s="88" t="s">
        <v>50</v>
      </c>
      <c r="B37" s="6">
        <v>7</v>
      </c>
      <c r="C37" s="19">
        <f>B37/B46</f>
        <v>7.7777777777777779E-2</v>
      </c>
      <c r="D37" s="6">
        <v>7</v>
      </c>
      <c r="E37" s="19">
        <f>D37/D46</f>
        <v>5.0724637681159424E-2</v>
      </c>
      <c r="F37" s="43">
        <v>39</v>
      </c>
      <c r="G37" s="19">
        <f>F37/F46</f>
        <v>0.16049382716049382</v>
      </c>
      <c r="H37" s="6">
        <v>51</v>
      </c>
      <c r="I37" s="19">
        <f>H37/H46</f>
        <v>0.19540229885057472</v>
      </c>
      <c r="J37" s="6">
        <v>73</v>
      </c>
      <c r="K37" s="19">
        <f>J37/J46</f>
        <v>0.23624595469255663</v>
      </c>
      <c r="L37" s="6">
        <v>63</v>
      </c>
      <c r="M37" s="19">
        <f>L37/L46</f>
        <v>0.21875</v>
      </c>
      <c r="N37" s="96">
        <v>54</v>
      </c>
      <c r="O37" s="68">
        <f>N37/N46</f>
        <v>0.18367346938775511</v>
      </c>
      <c r="P37" s="84">
        <v>34</v>
      </c>
      <c r="Q37" s="19">
        <f>P37/P46</f>
        <v>0.14107883817427386</v>
      </c>
      <c r="R37" s="6">
        <v>67</v>
      </c>
      <c r="S37" s="105">
        <f>R37/R46</f>
        <v>0.24814814814814815</v>
      </c>
      <c r="T37" s="43">
        <v>82</v>
      </c>
      <c r="U37" s="19">
        <f>T37/T46</f>
        <v>0.25949367088607594</v>
      </c>
      <c r="V37" s="6">
        <v>86</v>
      </c>
      <c r="W37" s="19">
        <f>V37/V46</f>
        <v>0.28196721311475409</v>
      </c>
      <c r="X37" s="84">
        <v>74</v>
      </c>
      <c r="Y37" s="68">
        <f>X37/X46</f>
        <v>0.27611940298507465</v>
      </c>
      <c r="Z37" s="6">
        <v>62</v>
      </c>
      <c r="AA37" s="19">
        <f>Z37/Z46</f>
        <v>0.20666666666666667</v>
      </c>
      <c r="AB37" s="121">
        <v>52</v>
      </c>
      <c r="AC37" s="19">
        <f>AB37/AB46</f>
        <v>0.18705035971223022</v>
      </c>
      <c r="AD37" s="6">
        <v>81</v>
      </c>
      <c r="AE37" s="19">
        <f>AD37/AD46</f>
        <v>0.25632911392405061</v>
      </c>
      <c r="AF37" s="84">
        <v>85</v>
      </c>
      <c r="AG37" s="68">
        <f>AF37/AF46</f>
        <v>0.22788203753351208</v>
      </c>
      <c r="AH37" s="6">
        <v>58</v>
      </c>
      <c r="AI37" s="19">
        <f>AH37/AH46</f>
        <v>0.19463087248322147</v>
      </c>
      <c r="AJ37" s="6">
        <v>40</v>
      </c>
      <c r="AK37" s="19">
        <f>AJ37/AJ46</f>
        <v>0.15151515151515152</v>
      </c>
      <c r="AL37" s="6">
        <v>34</v>
      </c>
      <c r="AM37" s="23">
        <f>AL37/AL46</f>
        <v>0.13877551020408163</v>
      </c>
    </row>
    <row r="38" spans="1:39" ht="15" customHeight="1" x14ac:dyDescent="0.2">
      <c r="A38" s="7" t="s">
        <v>25</v>
      </c>
      <c r="B38" s="6">
        <v>1</v>
      </c>
      <c r="C38" s="19">
        <f>B38/B46</f>
        <v>1.1111111111111112E-2</v>
      </c>
      <c r="D38" s="6">
        <v>2</v>
      </c>
      <c r="E38" s="19">
        <f>D38/D46</f>
        <v>1.4492753623188406E-2</v>
      </c>
      <c r="F38" s="43">
        <v>0</v>
      </c>
      <c r="G38" s="19">
        <f>F38/F46</f>
        <v>0</v>
      </c>
      <c r="H38" s="6">
        <v>3</v>
      </c>
      <c r="I38" s="19">
        <f>H38/H46</f>
        <v>1.1494252873563218E-2</v>
      </c>
      <c r="J38" s="6">
        <v>1</v>
      </c>
      <c r="K38" s="19">
        <f>J38/J46</f>
        <v>3.2362459546925568E-3</v>
      </c>
      <c r="L38" s="6">
        <v>3</v>
      </c>
      <c r="M38" s="19">
        <f>L38/L46</f>
        <v>1.0416666666666666E-2</v>
      </c>
      <c r="N38" s="96">
        <v>0</v>
      </c>
      <c r="O38" s="68">
        <f>N38/N46</f>
        <v>0</v>
      </c>
      <c r="P38" s="84">
        <v>0</v>
      </c>
      <c r="Q38" s="19">
        <f>P38/P46</f>
        <v>0</v>
      </c>
      <c r="R38" s="6">
        <v>0</v>
      </c>
      <c r="S38" s="105">
        <f>R38/R46</f>
        <v>0</v>
      </c>
      <c r="T38" s="43">
        <v>0</v>
      </c>
      <c r="U38" s="19">
        <f>T38/T46</f>
        <v>0</v>
      </c>
      <c r="V38" s="6">
        <v>0</v>
      </c>
      <c r="W38" s="19">
        <f>V38/V46</f>
        <v>0</v>
      </c>
      <c r="X38" s="84">
        <v>1</v>
      </c>
      <c r="Y38" s="68">
        <f>X38/X46</f>
        <v>3.7313432835820895E-3</v>
      </c>
      <c r="Z38" s="6">
        <v>0</v>
      </c>
      <c r="AA38" s="19">
        <f>Z38/Z46</f>
        <v>0</v>
      </c>
      <c r="AB38" s="121">
        <v>2</v>
      </c>
      <c r="AC38" s="19">
        <f>AB38/AB46</f>
        <v>7.1942446043165471E-3</v>
      </c>
      <c r="AD38" s="6">
        <v>1</v>
      </c>
      <c r="AE38" s="19">
        <f>AD38/AD46</f>
        <v>3.1645569620253164E-3</v>
      </c>
      <c r="AF38" s="84">
        <v>0</v>
      </c>
      <c r="AG38" s="68">
        <f>AF38/AF46</f>
        <v>0</v>
      </c>
      <c r="AH38" s="6">
        <v>0</v>
      </c>
      <c r="AI38" s="19">
        <f>AH38/AH46</f>
        <v>0</v>
      </c>
      <c r="AJ38" s="6">
        <v>0</v>
      </c>
      <c r="AK38" s="19">
        <f>AJ38/AJ46</f>
        <v>0</v>
      </c>
      <c r="AL38" s="6">
        <v>0</v>
      </c>
      <c r="AM38" s="23">
        <f>AL38/AL46</f>
        <v>0</v>
      </c>
    </row>
    <row r="39" spans="1:39" ht="15" hidden="1" customHeight="1" x14ac:dyDescent="0.2">
      <c r="A39" s="88" t="s">
        <v>46</v>
      </c>
      <c r="B39" s="6">
        <v>4</v>
      </c>
      <c r="C39" s="19">
        <f>B39/B46</f>
        <v>4.4444444444444446E-2</v>
      </c>
      <c r="D39" s="6">
        <v>11</v>
      </c>
      <c r="E39" s="19">
        <f>D39/D46</f>
        <v>7.9710144927536225E-2</v>
      </c>
      <c r="F39" s="43">
        <v>23</v>
      </c>
      <c r="G39" s="19">
        <f>F39/F46</f>
        <v>9.4650205761316872E-2</v>
      </c>
      <c r="H39" s="6">
        <v>9</v>
      </c>
      <c r="I39" s="19">
        <f>H39/H46</f>
        <v>3.4482758620689655E-2</v>
      </c>
      <c r="J39" s="6">
        <v>8</v>
      </c>
      <c r="K39" s="19">
        <f>J39/J46</f>
        <v>2.5889967637540454E-2</v>
      </c>
      <c r="L39" s="6">
        <v>14</v>
      </c>
      <c r="M39" s="19">
        <f>L39/L46</f>
        <v>4.8611111111111112E-2</v>
      </c>
      <c r="N39" s="60" t="s">
        <v>41</v>
      </c>
      <c r="O39" s="72" t="s">
        <v>41</v>
      </c>
      <c r="P39" s="58" t="s">
        <v>41</v>
      </c>
      <c r="Q39" s="59" t="s">
        <v>41</v>
      </c>
      <c r="R39" s="58" t="s">
        <v>41</v>
      </c>
      <c r="S39" s="109" t="s">
        <v>41</v>
      </c>
      <c r="T39" s="60" t="s">
        <v>41</v>
      </c>
      <c r="U39" s="59" t="s">
        <v>41</v>
      </c>
      <c r="V39" s="58" t="s">
        <v>41</v>
      </c>
      <c r="W39" s="59" t="s">
        <v>41</v>
      </c>
      <c r="X39" s="86" t="s">
        <v>41</v>
      </c>
      <c r="Y39" s="72" t="s">
        <v>41</v>
      </c>
      <c r="Z39" s="58" t="s">
        <v>41</v>
      </c>
      <c r="AA39" s="59" t="s">
        <v>41</v>
      </c>
      <c r="AB39" s="124" t="s">
        <v>41</v>
      </c>
      <c r="AC39" s="59" t="s">
        <v>41</v>
      </c>
      <c r="AD39" s="58" t="s">
        <v>41</v>
      </c>
      <c r="AE39" s="59" t="s">
        <v>41</v>
      </c>
      <c r="AF39" s="86" t="s">
        <v>41</v>
      </c>
      <c r="AG39" s="72" t="s">
        <v>41</v>
      </c>
      <c r="AH39" s="58" t="s">
        <v>41</v>
      </c>
      <c r="AI39" s="59" t="s">
        <v>41</v>
      </c>
      <c r="AJ39" s="58" t="s">
        <v>41</v>
      </c>
      <c r="AK39" s="59" t="s">
        <v>41</v>
      </c>
      <c r="AL39" s="58" t="s">
        <v>41</v>
      </c>
      <c r="AM39" s="101" t="s">
        <v>41</v>
      </c>
    </row>
    <row r="40" spans="1:39" ht="15" customHeight="1" x14ac:dyDescent="0.2">
      <c r="A40" s="88" t="s">
        <v>47</v>
      </c>
      <c r="B40" s="6">
        <v>4</v>
      </c>
      <c r="C40" s="19" t="e">
        <f t="shared" ref="C40:C41" si="11">B40/B47</f>
        <v>#DIV/0!</v>
      </c>
      <c r="D40" s="58" t="s">
        <v>41</v>
      </c>
      <c r="E40" s="59" t="s">
        <v>41</v>
      </c>
      <c r="F40" s="58" t="s">
        <v>41</v>
      </c>
      <c r="G40" s="59" t="s">
        <v>41</v>
      </c>
      <c r="H40" s="58" t="s">
        <v>41</v>
      </c>
      <c r="I40" s="59" t="s">
        <v>41</v>
      </c>
      <c r="J40" s="58" t="s">
        <v>41</v>
      </c>
      <c r="K40" s="59" t="s">
        <v>41</v>
      </c>
      <c r="L40" s="58" t="s">
        <v>41</v>
      </c>
      <c r="M40" s="59" t="s">
        <v>41</v>
      </c>
      <c r="N40" s="96">
        <v>11</v>
      </c>
      <c r="O40" s="68">
        <f>N40/N46</f>
        <v>3.7414965986394558E-2</v>
      </c>
      <c r="P40" s="84">
        <v>10</v>
      </c>
      <c r="Q40" s="19">
        <f>P40/P46</f>
        <v>4.1493775933609957E-2</v>
      </c>
      <c r="R40" s="6">
        <v>7</v>
      </c>
      <c r="S40" s="105">
        <f>R40/R46</f>
        <v>2.5925925925925925E-2</v>
      </c>
      <c r="T40" s="43">
        <v>11</v>
      </c>
      <c r="U40" s="19">
        <f>T40/T46</f>
        <v>3.4810126582278479E-2</v>
      </c>
      <c r="V40" s="6">
        <v>10</v>
      </c>
      <c r="W40" s="19">
        <f>V40/V46</f>
        <v>3.2786885245901641E-2</v>
      </c>
      <c r="X40" s="84">
        <v>8</v>
      </c>
      <c r="Y40" s="68">
        <f>X40/X46</f>
        <v>2.9850746268656716E-2</v>
      </c>
      <c r="Z40" s="6">
        <v>5</v>
      </c>
      <c r="AA40" s="19">
        <f>Z40/Z46</f>
        <v>1.6666666666666666E-2</v>
      </c>
      <c r="AB40" s="121">
        <v>5</v>
      </c>
      <c r="AC40" s="19">
        <f>AB40/AB46</f>
        <v>1.7985611510791366E-2</v>
      </c>
      <c r="AD40" s="6">
        <v>10</v>
      </c>
      <c r="AE40" s="19">
        <f>AD40/AD46</f>
        <v>3.1645569620253167E-2</v>
      </c>
      <c r="AF40" s="84">
        <v>6</v>
      </c>
      <c r="AG40" s="68">
        <f>AF40/AF46</f>
        <v>1.6085790884718499E-2</v>
      </c>
      <c r="AH40" s="6">
        <v>13</v>
      </c>
      <c r="AI40" s="19">
        <f>AH40/AH46</f>
        <v>4.3624161073825503E-2</v>
      </c>
      <c r="AJ40" s="6">
        <v>10</v>
      </c>
      <c r="AK40" s="19">
        <f>AJ40/AJ46</f>
        <v>3.787878787878788E-2</v>
      </c>
      <c r="AL40" s="6">
        <v>9</v>
      </c>
      <c r="AM40" s="23">
        <f>AL40/AL46</f>
        <v>3.6734693877551024E-2</v>
      </c>
    </row>
    <row r="41" spans="1:39" ht="15" customHeight="1" x14ac:dyDescent="0.2">
      <c r="A41" s="88" t="s">
        <v>48</v>
      </c>
      <c r="B41" s="6">
        <v>4</v>
      </c>
      <c r="C41" s="19" t="e">
        <f t="shared" si="11"/>
        <v>#DIV/0!</v>
      </c>
      <c r="D41" s="58" t="s">
        <v>41</v>
      </c>
      <c r="E41" s="59" t="s">
        <v>41</v>
      </c>
      <c r="F41" s="58" t="s">
        <v>41</v>
      </c>
      <c r="G41" s="59" t="s">
        <v>41</v>
      </c>
      <c r="H41" s="58" t="s">
        <v>41</v>
      </c>
      <c r="I41" s="59" t="s">
        <v>41</v>
      </c>
      <c r="J41" s="58" t="s">
        <v>41</v>
      </c>
      <c r="K41" s="59" t="s">
        <v>41</v>
      </c>
      <c r="L41" s="58" t="s">
        <v>41</v>
      </c>
      <c r="M41" s="59" t="s">
        <v>41</v>
      </c>
      <c r="N41" s="96">
        <v>0</v>
      </c>
      <c r="O41" s="68">
        <f>N41/N46</f>
        <v>0</v>
      </c>
      <c r="P41" s="84">
        <v>0</v>
      </c>
      <c r="Q41" s="19">
        <f>P41/P46</f>
        <v>0</v>
      </c>
      <c r="R41" s="6">
        <v>1</v>
      </c>
      <c r="S41" s="105">
        <f>R41/R46</f>
        <v>3.7037037037037038E-3</v>
      </c>
      <c r="T41" s="43">
        <v>1</v>
      </c>
      <c r="U41" s="19">
        <f>T41/T46</f>
        <v>3.1645569620253164E-3</v>
      </c>
      <c r="V41" s="6">
        <v>0</v>
      </c>
      <c r="W41" s="19">
        <f>V41/V46</f>
        <v>0</v>
      </c>
      <c r="X41" s="84">
        <v>0</v>
      </c>
      <c r="Y41" s="68">
        <f>X41/X46</f>
        <v>0</v>
      </c>
      <c r="Z41" s="6">
        <v>0</v>
      </c>
      <c r="AA41" s="19">
        <f>Z41/Z46</f>
        <v>0</v>
      </c>
      <c r="AB41" s="121">
        <v>0</v>
      </c>
      <c r="AC41" s="19">
        <f>AB41/AB46</f>
        <v>0</v>
      </c>
      <c r="AD41" s="6">
        <v>0</v>
      </c>
      <c r="AE41" s="19">
        <f>AD41/AD46</f>
        <v>0</v>
      </c>
      <c r="AF41" s="84">
        <v>0</v>
      </c>
      <c r="AG41" s="68">
        <f>AF41/AF46</f>
        <v>0</v>
      </c>
      <c r="AH41" s="6">
        <v>0</v>
      </c>
      <c r="AI41" s="19">
        <f>AH41/AH46</f>
        <v>0</v>
      </c>
      <c r="AJ41" s="6">
        <v>1</v>
      </c>
      <c r="AK41" s="19">
        <f>AJ41/AJ46</f>
        <v>3.787878787878788E-3</v>
      </c>
      <c r="AL41" s="6">
        <v>0</v>
      </c>
      <c r="AM41" s="23">
        <f>AL41/AL46</f>
        <v>0</v>
      </c>
    </row>
    <row r="42" spans="1:39" ht="15" customHeight="1" x14ac:dyDescent="0.2">
      <c r="A42" s="7" t="s">
        <v>20</v>
      </c>
      <c r="B42" s="6">
        <v>1</v>
      </c>
      <c r="C42" s="19">
        <f>B42/B46</f>
        <v>1.1111111111111112E-2</v>
      </c>
      <c r="D42" s="6">
        <v>3</v>
      </c>
      <c r="E42" s="19">
        <f>D42/D46</f>
        <v>2.1739130434782608E-2</v>
      </c>
      <c r="F42" s="43">
        <v>6</v>
      </c>
      <c r="G42" s="19">
        <f>F42/F46</f>
        <v>2.4691358024691357E-2</v>
      </c>
      <c r="H42" s="6">
        <v>21</v>
      </c>
      <c r="I42" s="19">
        <f>H42/H46</f>
        <v>8.0459770114942528E-2</v>
      </c>
      <c r="J42" s="6">
        <v>21</v>
      </c>
      <c r="K42" s="19">
        <f>J42/J46</f>
        <v>6.7961165048543687E-2</v>
      </c>
      <c r="L42" s="6">
        <v>17</v>
      </c>
      <c r="M42" s="19">
        <f>L42/L46</f>
        <v>5.9027777777777776E-2</v>
      </c>
      <c r="N42" s="96">
        <v>24</v>
      </c>
      <c r="O42" s="68">
        <f>N42/N46</f>
        <v>8.1632653061224483E-2</v>
      </c>
      <c r="P42" s="84">
        <v>17</v>
      </c>
      <c r="Q42" s="19">
        <f>P42/P46</f>
        <v>7.0539419087136929E-2</v>
      </c>
      <c r="R42" s="6">
        <v>44</v>
      </c>
      <c r="S42" s="105">
        <f>R42/R46</f>
        <v>0.16296296296296298</v>
      </c>
      <c r="T42" s="43">
        <v>32</v>
      </c>
      <c r="U42" s="19">
        <f>T42/T46</f>
        <v>0.10126582278481013</v>
      </c>
      <c r="V42" s="6">
        <v>35</v>
      </c>
      <c r="W42" s="19">
        <f>V42/V46</f>
        <v>0.11475409836065574</v>
      </c>
      <c r="X42" s="84">
        <v>34</v>
      </c>
      <c r="Y42" s="68">
        <f>X42/X46</f>
        <v>0.12686567164179105</v>
      </c>
      <c r="Z42" s="6">
        <v>48</v>
      </c>
      <c r="AA42" s="19">
        <f>Z42/Z46</f>
        <v>0.16</v>
      </c>
      <c r="AB42" s="121">
        <v>51</v>
      </c>
      <c r="AC42" s="19">
        <f>AB42/AB46</f>
        <v>0.18345323741007194</v>
      </c>
      <c r="AD42" s="6">
        <v>55</v>
      </c>
      <c r="AE42" s="19">
        <f>AD42/AD46</f>
        <v>0.17405063291139242</v>
      </c>
      <c r="AF42" s="84">
        <v>66</v>
      </c>
      <c r="AG42" s="68">
        <f>AF42/AF46</f>
        <v>0.17694369973190349</v>
      </c>
      <c r="AH42" s="6">
        <v>52</v>
      </c>
      <c r="AI42" s="19">
        <f>AH42/AH46</f>
        <v>0.17449664429530201</v>
      </c>
      <c r="AJ42" s="6">
        <v>45</v>
      </c>
      <c r="AK42" s="19">
        <f>AJ42/AJ46</f>
        <v>0.17045454545454544</v>
      </c>
      <c r="AL42" s="6">
        <v>44</v>
      </c>
      <c r="AM42" s="23">
        <f>AL42/AL46</f>
        <v>0.17959183673469387</v>
      </c>
    </row>
    <row r="43" spans="1:39" ht="15" customHeight="1" x14ac:dyDescent="0.2">
      <c r="A43" s="88" t="s">
        <v>49</v>
      </c>
      <c r="B43" s="17">
        <v>72</v>
      </c>
      <c r="C43" s="19">
        <f>B43/B46</f>
        <v>0.8</v>
      </c>
      <c r="D43" s="17">
        <v>111</v>
      </c>
      <c r="E43" s="19">
        <f>D43/D46</f>
        <v>0.80434782608695654</v>
      </c>
      <c r="F43" s="40">
        <v>162</v>
      </c>
      <c r="G43" s="19">
        <f>F43/F46</f>
        <v>0.66666666666666663</v>
      </c>
      <c r="H43" s="17">
        <v>161</v>
      </c>
      <c r="I43" s="19">
        <f>H43/H46</f>
        <v>0.61685823754789271</v>
      </c>
      <c r="J43" s="17">
        <v>184</v>
      </c>
      <c r="K43" s="19">
        <f>J43/J46</f>
        <v>0.59546925566343045</v>
      </c>
      <c r="L43" s="17">
        <v>162</v>
      </c>
      <c r="M43" s="19">
        <f>L43/L46</f>
        <v>0.5625</v>
      </c>
      <c r="N43" s="92">
        <v>195</v>
      </c>
      <c r="O43" s="68">
        <f>N43/N46</f>
        <v>0.66326530612244894</v>
      </c>
      <c r="P43" s="80">
        <v>157</v>
      </c>
      <c r="Q43" s="19">
        <f>P43/P46</f>
        <v>0.65145228215767637</v>
      </c>
      <c r="R43" s="17">
        <v>127</v>
      </c>
      <c r="S43" s="105">
        <f>R43/R46</f>
        <v>0.47037037037037038</v>
      </c>
      <c r="T43" s="40">
        <v>170</v>
      </c>
      <c r="U43" s="19">
        <f>T43/T46</f>
        <v>0.53797468354430378</v>
      </c>
      <c r="V43" s="17">
        <v>148</v>
      </c>
      <c r="W43" s="19">
        <f>V43/V46</f>
        <v>0.48524590163934428</v>
      </c>
      <c r="X43" s="80">
        <v>132</v>
      </c>
      <c r="Y43" s="68">
        <f>X43/X46</f>
        <v>0.4925373134328358</v>
      </c>
      <c r="Z43" s="17">
        <v>165</v>
      </c>
      <c r="AA43" s="19">
        <f>Z43/Z46</f>
        <v>0.55000000000000004</v>
      </c>
      <c r="AB43" s="117">
        <v>144</v>
      </c>
      <c r="AC43" s="19">
        <f>AB43/AB46</f>
        <v>0.51798561151079137</v>
      </c>
      <c r="AD43" s="17">
        <v>145</v>
      </c>
      <c r="AE43" s="19">
        <f>AD43/AD46</f>
        <v>0.45886075949367089</v>
      </c>
      <c r="AF43" s="80">
        <v>187</v>
      </c>
      <c r="AG43" s="68">
        <f>AF43/AF46</f>
        <v>0.50134048257372654</v>
      </c>
      <c r="AH43" s="17">
        <v>154</v>
      </c>
      <c r="AI43" s="19">
        <f>AH43/AH46</f>
        <v>0.51677852348993292</v>
      </c>
      <c r="AJ43" s="17">
        <v>144</v>
      </c>
      <c r="AK43" s="19">
        <f>AJ43/AJ46</f>
        <v>0.54545454545454541</v>
      </c>
      <c r="AL43" s="17">
        <v>132</v>
      </c>
      <c r="AM43" s="23">
        <f>AL43/AL46</f>
        <v>0.53877551020408165</v>
      </c>
    </row>
    <row r="44" spans="1:39" ht="15" customHeight="1" x14ac:dyDescent="0.2">
      <c r="A44" s="88" t="s">
        <v>51</v>
      </c>
      <c r="B44" s="58" t="s">
        <v>41</v>
      </c>
      <c r="C44" s="59" t="s">
        <v>41</v>
      </c>
      <c r="D44" s="58" t="s">
        <v>41</v>
      </c>
      <c r="E44" s="59" t="s">
        <v>41</v>
      </c>
      <c r="F44" s="60" t="s">
        <v>41</v>
      </c>
      <c r="G44" s="59" t="s">
        <v>41</v>
      </c>
      <c r="H44" s="58" t="s">
        <v>41</v>
      </c>
      <c r="I44" s="59" t="s">
        <v>41</v>
      </c>
      <c r="J44" s="58" t="s">
        <v>41</v>
      </c>
      <c r="K44" s="59" t="s">
        <v>41</v>
      </c>
      <c r="L44" s="58" t="s">
        <v>41</v>
      </c>
      <c r="M44" s="59" t="s">
        <v>41</v>
      </c>
      <c r="N44" s="99">
        <v>8</v>
      </c>
      <c r="O44" s="72">
        <f>N44/N46</f>
        <v>2.7210884353741496E-2</v>
      </c>
      <c r="P44" s="86">
        <v>13</v>
      </c>
      <c r="Q44" s="59">
        <f>P44/P46</f>
        <v>5.3941908713692949E-2</v>
      </c>
      <c r="R44" s="17">
        <v>7</v>
      </c>
      <c r="S44" s="105">
        <f>R44/R46</f>
        <v>2.5925925925925925E-2</v>
      </c>
      <c r="T44" s="40">
        <v>10</v>
      </c>
      <c r="U44" s="19">
        <f>T44/T46</f>
        <v>3.1645569620253167E-2</v>
      </c>
      <c r="V44" s="17">
        <v>12</v>
      </c>
      <c r="W44" s="19">
        <f>V44/V46</f>
        <v>3.9344262295081971E-2</v>
      </c>
      <c r="X44" s="80">
        <v>8</v>
      </c>
      <c r="Y44" s="68">
        <f>X44/X46</f>
        <v>2.9850746268656716E-2</v>
      </c>
      <c r="Z44" s="17">
        <v>5</v>
      </c>
      <c r="AA44" s="19">
        <f>Z44/Z46</f>
        <v>1.6666666666666666E-2</v>
      </c>
      <c r="AB44" s="117">
        <v>15</v>
      </c>
      <c r="AC44" s="19">
        <f>AB44/AB46</f>
        <v>5.3956834532374098E-2</v>
      </c>
      <c r="AD44" s="17">
        <v>11</v>
      </c>
      <c r="AE44" s="19">
        <f>AD44/AD46</f>
        <v>3.4810126582278479E-2</v>
      </c>
      <c r="AF44" s="80">
        <v>15</v>
      </c>
      <c r="AG44" s="68">
        <f>AF44/AF46</f>
        <v>4.0214477211796246E-2</v>
      </c>
      <c r="AH44" s="17">
        <v>10</v>
      </c>
      <c r="AI44" s="19">
        <f>AH44/AH46</f>
        <v>3.3557046979865772E-2</v>
      </c>
      <c r="AJ44" s="17">
        <v>7</v>
      </c>
      <c r="AK44" s="19">
        <f>AJ44/AJ46</f>
        <v>2.6515151515151516E-2</v>
      </c>
      <c r="AL44" s="17">
        <v>7</v>
      </c>
      <c r="AM44" s="23">
        <f>AL44/AL46</f>
        <v>2.8571428571428571E-2</v>
      </c>
    </row>
    <row r="45" spans="1:39" ht="15" customHeight="1" x14ac:dyDescent="0.2">
      <c r="A45" s="7" t="s">
        <v>26</v>
      </c>
      <c r="B45" s="6">
        <v>3</v>
      </c>
      <c r="C45" s="19">
        <f>B45/B46</f>
        <v>3.3333333333333333E-2</v>
      </c>
      <c r="D45" s="6">
        <v>3</v>
      </c>
      <c r="E45" s="19">
        <f>D45/D46</f>
        <v>2.1739130434782608E-2</v>
      </c>
      <c r="F45" s="43">
        <v>11</v>
      </c>
      <c r="G45" s="19">
        <f>F45/F46</f>
        <v>4.5267489711934158E-2</v>
      </c>
      <c r="H45" s="6">
        <v>12</v>
      </c>
      <c r="I45" s="19">
        <f>H45/H46</f>
        <v>4.5977011494252873E-2</v>
      </c>
      <c r="J45" s="6">
        <v>19</v>
      </c>
      <c r="K45" s="19">
        <f>J45/J46</f>
        <v>6.1488673139158574E-2</v>
      </c>
      <c r="L45" s="6">
        <v>24</v>
      </c>
      <c r="M45" s="19">
        <f>L45/L46</f>
        <v>8.3333333333333329E-2</v>
      </c>
      <c r="N45" s="96">
        <v>0</v>
      </c>
      <c r="O45" s="68">
        <f>N45/N46</f>
        <v>0</v>
      </c>
      <c r="P45" s="84">
        <v>3</v>
      </c>
      <c r="Q45" s="19">
        <f>P45/P46</f>
        <v>1.2448132780082987E-2</v>
      </c>
      <c r="R45" s="6">
        <v>1</v>
      </c>
      <c r="S45" s="105">
        <f>R45/R46</f>
        <v>3.7037037037037038E-3</v>
      </c>
      <c r="T45" s="43">
        <v>3</v>
      </c>
      <c r="U45" s="19">
        <f>T45/T46</f>
        <v>9.4936708860759497E-3</v>
      </c>
      <c r="V45" s="6">
        <v>1</v>
      </c>
      <c r="W45" s="19">
        <f>V45/V46</f>
        <v>3.2786885245901639E-3</v>
      </c>
      <c r="X45" s="84">
        <v>2</v>
      </c>
      <c r="Y45" s="68">
        <f>X45/X46</f>
        <v>7.462686567164179E-3</v>
      </c>
      <c r="Z45" s="6">
        <v>2</v>
      </c>
      <c r="AA45" s="19">
        <f>Z45/Z46</f>
        <v>6.6666666666666671E-3</v>
      </c>
      <c r="AB45" s="121">
        <v>1</v>
      </c>
      <c r="AC45" s="19">
        <f>AB45/AB46</f>
        <v>3.5971223021582736E-3</v>
      </c>
      <c r="AD45" s="6">
        <v>0</v>
      </c>
      <c r="AE45" s="19">
        <f>AD45/AD46</f>
        <v>0</v>
      </c>
      <c r="AF45" s="84">
        <v>4</v>
      </c>
      <c r="AG45" s="68">
        <f>AF45/AF46</f>
        <v>1.0723860589812333E-2</v>
      </c>
      <c r="AH45" s="6">
        <v>3</v>
      </c>
      <c r="AI45" s="19">
        <f>AH45/AH46</f>
        <v>1.0067114093959731E-2</v>
      </c>
      <c r="AJ45" s="6">
        <v>6</v>
      </c>
      <c r="AK45" s="19">
        <f>AJ45/AJ46</f>
        <v>2.2727272727272728E-2</v>
      </c>
      <c r="AL45" s="6">
        <v>5</v>
      </c>
      <c r="AM45" s="23">
        <f>AL45/AL46</f>
        <v>2.0408163265306121E-2</v>
      </c>
    </row>
    <row r="46" spans="1:39" ht="15" customHeight="1" thickBot="1" x14ac:dyDescent="0.25">
      <c r="A46" s="8" t="s">
        <v>3</v>
      </c>
      <c r="B46" s="14">
        <f>B45+B43+B42+B39+B38+B37+B36</f>
        <v>90</v>
      </c>
      <c r="C46" s="20">
        <f>C45+C43+C42+C39+C38+C37+C36</f>
        <v>0.99999999999999989</v>
      </c>
      <c r="D46" s="14">
        <f>SUM(D36:D45)</f>
        <v>138</v>
      </c>
      <c r="E46" s="20">
        <f>E45+E43+E42+E39+E38+E37+E36</f>
        <v>1</v>
      </c>
      <c r="F46" s="52">
        <f>SUM(F36:F45)</f>
        <v>243</v>
      </c>
      <c r="G46" s="20">
        <f>G45+G43+G42+G39+G38+G37+G36</f>
        <v>1</v>
      </c>
      <c r="H46" s="14">
        <f>SUM(H36:H45)</f>
        <v>261</v>
      </c>
      <c r="I46" s="20">
        <f>I45+I43+I42+I39+I38+I37+I36</f>
        <v>1</v>
      </c>
      <c r="J46" s="14">
        <f>SUM(J36:J45)</f>
        <v>309</v>
      </c>
      <c r="K46" s="20">
        <f>K45+K43+K42+K39+K38+K37+K36</f>
        <v>1</v>
      </c>
      <c r="L46" s="14">
        <f>SUM(L36:L45)</f>
        <v>288</v>
      </c>
      <c r="M46" s="20">
        <f>M45+M43+M42+M39+M38+M37+M36</f>
        <v>1</v>
      </c>
      <c r="N46" s="100">
        <f t="shared" ref="N46:AM46" si="12">SUM(N36:N45)</f>
        <v>294</v>
      </c>
      <c r="O46" s="73">
        <f t="shared" si="12"/>
        <v>1</v>
      </c>
      <c r="P46" s="87">
        <f t="shared" si="12"/>
        <v>241</v>
      </c>
      <c r="Q46" s="20">
        <f t="shared" si="12"/>
        <v>1</v>
      </c>
      <c r="R46" s="14">
        <f t="shared" ref="R46:S46" si="13">SUM(R36:R45)</f>
        <v>270</v>
      </c>
      <c r="S46" s="110">
        <f t="shared" si="13"/>
        <v>0.99999999999999989</v>
      </c>
      <c r="T46" s="52">
        <f t="shared" ref="T46:U46" si="14">SUM(T36:T45)</f>
        <v>316</v>
      </c>
      <c r="U46" s="20">
        <f t="shared" si="14"/>
        <v>1</v>
      </c>
      <c r="V46" s="14">
        <f t="shared" ref="V46:W46" si="15">SUM(V36:V45)</f>
        <v>305</v>
      </c>
      <c r="W46" s="20">
        <f t="shared" si="15"/>
        <v>0.99999999999999989</v>
      </c>
      <c r="X46" s="87">
        <f t="shared" ref="X46:Y46" si="16">SUM(X36:X45)</f>
        <v>268</v>
      </c>
      <c r="Y46" s="73">
        <f t="shared" si="16"/>
        <v>1</v>
      </c>
      <c r="Z46" s="14">
        <f t="shared" ref="Z46:AA46" si="17">SUM(Z36:Z45)</f>
        <v>300</v>
      </c>
      <c r="AA46" s="20">
        <f t="shared" si="17"/>
        <v>1</v>
      </c>
      <c r="AB46" s="125">
        <f t="shared" ref="AB46:AC46" si="18">SUM(AB36:AB45)</f>
        <v>278</v>
      </c>
      <c r="AC46" s="20">
        <f t="shared" si="18"/>
        <v>1</v>
      </c>
      <c r="AD46" s="14">
        <f t="shared" ref="AD46:AE46" si="19">SUM(AD36:AD45)</f>
        <v>316</v>
      </c>
      <c r="AE46" s="20">
        <f t="shared" si="19"/>
        <v>1</v>
      </c>
      <c r="AF46" s="87">
        <f t="shared" ref="AF46:AG46" si="20">SUM(AF36:AF45)</f>
        <v>373</v>
      </c>
      <c r="AG46" s="73">
        <f t="shared" si="20"/>
        <v>1</v>
      </c>
      <c r="AH46" s="14">
        <f t="shared" ref="AH46:AI46" si="21">SUM(AH36:AH45)</f>
        <v>298</v>
      </c>
      <c r="AI46" s="20">
        <f t="shared" si="21"/>
        <v>1</v>
      </c>
      <c r="AJ46" s="14">
        <f t="shared" ref="AJ46:AK46" si="22">SUM(AJ36:AJ45)</f>
        <v>264</v>
      </c>
      <c r="AK46" s="20">
        <f t="shared" si="22"/>
        <v>0.99999999999999989</v>
      </c>
      <c r="AL46" s="14">
        <f t="shared" si="12"/>
        <v>245</v>
      </c>
      <c r="AM46" s="24">
        <f t="shared" si="12"/>
        <v>1</v>
      </c>
    </row>
    <row r="47" spans="1:39" ht="19.5" customHeight="1" thickTop="1" x14ac:dyDescent="0.2"/>
    <row r="48" spans="1:39" ht="40.15" hidden="1" customHeight="1" x14ac:dyDescent="0.2">
      <c r="A48" s="148" t="s">
        <v>53</v>
      </c>
      <c r="B48" s="149"/>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row>
    <row r="49" spans="1:1" x14ac:dyDescent="0.2">
      <c r="A49" s="133" t="s">
        <v>34</v>
      </c>
    </row>
  </sheetData>
  <mergeCells count="24">
    <mergeCell ref="V5:W5"/>
    <mergeCell ref="X5:Y5"/>
    <mergeCell ref="Z5:AA5"/>
    <mergeCell ref="AB5:AC5"/>
    <mergeCell ref="A48:AM48"/>
    <mergeCell ref="AF5:AG5"/>
    <mergeCell ref="AH5:AI5"/>
    <mergeCell ref="AJ5:AK5"/>
    <mergeCell ref="A1:AM1"/>
    <mergeCell ref="A2:AM2"/>
    <mergeCell ref="A3:AM3"/>
    <mergeCell ref="B5:C5"/>
    <mergeCell ref="A5:A6"/>
    <mergeCell ref="D5:E5"/>
    <mergeCell ref="F5:G5"/>
    <mergeCell ref="L5:M5"/>
    <mergeCell ref="N5:O5"/>
    <mergeCell ref="J5:K5"/>
    <mergeCell ref="H5:I5"/>
    <mergeCell ref="AL5:AM5"/>
    <mergeCell ref="P5:Q5"/>
    <mergeCell ref="R5:S5"/>
    <mergeCell ref="T5:U5"/>
    <mergeCell ref="AD5:AE5"/>
  </mergeCells>
  <phoneticPr fontId="2" type="noConversion"/>
  <printOptions horizontalCentered="1"/>
  <pageMargins left="0.25" right="0.25" top="0.5" bottom="0.5" header="0.5" footer="0.5"/>
  <pageSetup scale="66" orientation="landscape" r:id="rId1"/>
  <headerFooter alignWithMargins="0">
    <oddFooter>&amp;R&amp;"Arial,Italic"&amp;8Office of Institutional Research</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First Time Freshmen</vt:lpstr>
      <vt:lpstr>'First Time Freshmen'!Print_Area</vt:lpstr>
    </vt:vector>
  </TitlesOfParts>
  <Company>University of Illinois @ Springfield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ois</dc:creator>
  <cp:lastModifiedBy>Jones, Robert J</cp:lastModifiedBy>
  <cp:lastPrinted>2020-11-11T17:17:29Z</cp:lastPrinted>
  <dcterms:created xsi:type="dcterms:W3CDTF">2005-03-22T14:52:12Z</dcterms:created>
  <dcterms:modified xsi:type="dcterms:W3CDTF">2022-09-06T19:48:15Z</dcterms:modified>
</cp:coreProperties>
</file>