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2220" windowWidth="15360" windowHeight="8130"/>
  </bookViews>
  <sheets>
    <sheet name="CBM" sheetId="6" r:id="rId1"/>
    <sheet name="EHS" sheetId="7" r:id="rId2"/>
    <sheet name="LAS" sheetId="8" r:id="rId3"/>
    <sheet name="PAA" sheetId="11" r:id="rId4"/>
    <sheet name="VCAA" sheetId="10" r:id="rId5"/>
    <sheet name="Total" sheetId="12" r:id="rId6"/>
  </sheets>
  <definedNames>
    <definedName name="_xlnm.Print_Area" localSheetId="0">CBM!$A$1:$I$58</definedName>
    <definedName name="_xlnm.Print_Area" localSheetId="1">EHS!$A$1:$I$58</definedName>
    <definedName name="_xlnm.Print_Area" localSheetId="2">LAS!$A$1:$I$58</definedName>
    <definedName name="_xlnm.Print_Area" localSheetId="3">PAA!$A$1:$I$58</definedName>
    <definedName name="_xlnm.Print_Area" localSheetId="5">Total!$A$1:$I$58</definedName>
    <definedName name="_xlnm.Print_Area" localSheetId="4">VCAA!$A$1:$I$58</definedName>
  </definedNames>
  <calcPr calcId="145621"/>
</workbook>
</file>

<file path=xl/calcChain.xml><?xml version="1.0" encoding="utf-8"?>
<calcChain xmlns="http://schemas.openxmlformats.org/spreadsheetml/2006/main">
  <c r="B24" i="12" l="1"/>
  <c r="B11" i="11" l="1"/>
  <c r="H14" i="8" l="1"/>
  <c r="O29" i="12" l="1"/>
  <c r="O28" i="12"/>
  <c r="O27" i="12"/>
  <c r="R55" i="12"/>
  <c r="S54" i="12" s="1"/>
  <c r="P55" i="12"/>
  <c r="Q53" i="12" s="1"/>
  <c r="N55" i="12"/>
  <c r="O54" i="12" s="1"/>
  <c r="T54" i="12"/>
  <c r="T53" i="12"/>
  <c r="R49" i="12"/>
  <c r="S48" i="12" s="1"/>
  <c r="P49" i="12"/>
  <c r="Q47" i="12" s="1"/>
  <c r="N49" i="12"/>
  <c r="O48" i="12" s="1"/>
  <c r="T48" i="12"/>
  <c r="Q48" i="12"/>
  <c r="T47" i="12"/>
  <c r="R45" i="12"/>
  <c r="S44" i="12" s="1"/>
  <c r="P45" i="12"/>
  <c r="Q43" i="12" s="1"/>
  <c r="N45" i="12"/>
  <c r="O44" i="12" s="1"/>
  <c r="T44" i="12"/>
  <c r="Q44" i="12"/>
  <c r="T43" i="12"/>
  <c r="S43" i="12"/>
  <c r="S45" i="12" s="1"/>
  <c r="R41" i="12"/>
  <c r="S40" i="12" s="1"/>
  <c r="P41" i="12"/>
  <c r="Q39" i="12" s="1"/>
  <c r="N41" i="12"/>
  <c r="O40" i="12" s="1"/>
  <c r="T40" i="12"/>
  <c r="Q40" i="12"/>
  <c r="T39" i="12"/>
  <c r="S39" i="12"/>
  <c r="T38" i="12"/>
  <c r="Q38" i="12"/>
  <c r="R33" i="12"/>
  <c r="P33" i="12"/>
  <c r="Q31" i="12" s="1"/>
  <c r="N33" i="12"/>
  <c r="T33" i="12" s="1"/>
  <c r="T32" i="12"/>
  <c r="S32" i="12"/>
  <c r="Q32" i="12"/>
  <c r="T31" i="12"/>
  <c r="S31" i="12"/>
  <c r="T30" i="12"/>
  <c r="S30" i="12"/>
  <c r="Q30" i="12"/>
  <c r="T29" i="12"/>
  <c r="S29" i="12"/>
  <c r="T28" i="12"/>
  <c r="S28" i="12"/>
  <c r="Q28" i="12"/>
  <c r="T27" i="12"/>
  <c r="U27" i="12" s="1"/>
  <c r="S27" i="12"/>
  <c r="Q27" i="12"/>
  <c r="T26" i="12"/>
  <c r="S26" i="12"/>
  <c r="Q26" i="12"/>
  <c r="T25" i="12"/>
  <c r="S25" i="12"/>
  <c r="Q25" i="12"/>
  <c r="T24" i="12"/>
  <c r="S24" i="12"/>
  <c r="Q24" i="12"/>
  <c r="T23" i="12"/>
  <c r="S23" i="12"/>
  <c r="R21" i="12"/>
  <c r="P21" i="12"/>
  <c r="Q20" i="12" s="1"/>
  <c r="N21" i="12"/>
  <c r="O20" i="12" s="1"/>
  <c r="T20" i="12"/>
  <c r="S20" i="12"/>
  <c r="T19" i="12"/>
  <c r="S19" i="12"/>
  <c r="Q19" i="12"/>
  <c r="O19" i="12"/>
  <c r="T18" i="12"/>
  <c r="S18" i="12"/>
  <c r="T17" i="12"/>
  <c r="S17" i="12"/>
  <c r="Q17" i="12"/>
  <c r="O17" i="12"/>
  <c r="T16" i="12"/>
  <c r="S16" i="12"/>
  <c r="T15" i="12"/>
  <c r="S15" i="12"/>
  <c r="Q15" i="12"/>
  <c r="O15" i="12"/>
  <c r="T14" i="12"/>
  <c r="S14" i="12"/>
  <c r="T13" i="12"/>
  <c r="S13" i="12"/>
  <c r="Q13" i="12"/>
  <c r="O13" i="12"/>
  <c r="T12" i="12"/>
  <c r="T21" i="12" s="1"/>
  <c r="S12" i="12"/>
  <c r="S21" i="12" s="1"/>
  <c r="R10" i="12"/>
  <c r="S9" i="12" s="1"/>
  <c r="P10" i="12"/>
  <c r="Q8" i="12" s="1"/>
  <c r="N10" i="12"/>
  <c r="O9" i="12" s="1"/>
  <c r="T9" i="12"/>
  <c r="T8" i="12"/>
  <c r="S8" i="12"/>
  <c r="S10" i="12" s="1"/>
  <c r="O30" i="12" l="1"/>
  <c r="O12" i="12"/>
  <c r="O14" i="12"/>
  <c r="O16" i="12"/>
  <c r="O18" i="12"/>
  <c r="S47" i="12"/>
  <c r="S49" i="12" s="1"/>
  <c r="O25" i="12"/>
  <c r="O8" i="12"/>
  <c r="O10" i="12" s="1"/>
  <c r="Q12" i="12"/>
  <c r="Q14" i="12"/>
  <c r="Q16" i="12"/>
  <c r="Q18" i="12"/>
  <c r="Q21" i="12" s="1"/>
  <c r="U23" i="12"/>
  <c r="Q29" i="12"/>
  <c r="Q54" i="12"/>
  <c r="Q55" i="12" s="1"/>
  <c r="O26" i="12"/>
  <c r="O23" i="12"/>
  <c r="O31" i="12"/>
  <c r="Q23" i="12"/>
  <c r="U25" i="12"/>
  <c r="S53" i="12"/>
  <c r="S55" i="12" s="1"/>
  <c r="O24" i="12"/>
  <c r="O32" i="12"/>
  <c r="U29" i="12"/>
  <c r="U31" i="12"/>
  <c r="Q41" i="12"/>
  <c r="O39" i="12"/>
  <c r="O43" i="12"/>
  <c r="O45" i="12" s="1"/>
  <c r="Q45" i="12"/>
  <c r="O47" i="12"/>
  <c r="O49" i="12" s="1"/>
  <c r="Q49" i="12"/>
  <c r="O53" i="12"/>
  <c r="O55" i="12" s="1"/>
  <c r="Q9" i="12"/>
  <c r="Q10" i="12" s="1"/>
  <c r="S33" i="12"/>
  <c r="U20" i="12"/>
  <c r="U18" i="12"/>
  <c r="U16" i="12"/>
  <c r="U14" i="12"/>
  <c r="U12" i="12"/>
  <c r="U13" i="12"/>
  <c r="U15" i="12"/>
  <c r="U17" i="12"/>
  <c r="U19" i="12"/>
  <c r="U32" i="12"/>
  <c r="U30" i="12"/>
  <c r="U28" i="12"/>
  <c r="U26" i="12"/>
  <c r="U24" i="12"/>
  <c r="T10" i="12"/>
  <c r="U8" i="12" s="1"/>
  <c r="T41" i="12"/>
  <c r="U39" i="12" s="1"/>
  <c r="T45" i="12"/>
  <c r="U43" i="12" s="1"/>
  <c r="T49" i="12"/>
  <c r="U47" i="12" s="1"/>
  <c r="T55" i="12"/>
  <c r="U53" i="12" s="1"/>
  <c r="O38" i="12"/>
  <c r="O41" i="12" s="1"/>
  <c r="S38" i="12"/>
  <c r="S41" i="12" s="1"/>
  <c r="Q33" i="12" l="1"/>
  <c r="U33" i="12"/>
  <c r="O21" i="12"/>
  <c r="O33" i="12"/>
  <c r="U54" i="12"/>
  <c r="U55" i="12" s="1"/>
  <c r="U44" i="12"/>
  <c r="U45" i="12" s="1"/>
  <c r="U38" i="12"/>
  <c r="U21" i="12"/>
  <c r="U48" i="12"/>
  <c r="U49" i="12" s="1"/>
  <c r="U40" i="12"/>
  <c r="U9" i="12"/>
  <c r="U10" i="12" s="1"/>
  <c r="U41" i="12" l="1"/>
  <c r="F55" i="12" l="1"/>
  <c r="F54" i="12"/>
  <c r="F49" i="12"/>
  <c r="F48" i="12"/>
  <c r="F45" i="12"/>
  <c r="F44" i="12"/>
  <c r="F41" i="12"/>
  <c r="F40" i="12"/>
  <c r="F39" i="12"/>
  <c r="F33" i="12"/>
  <c r="F32" i="12"/>
  <c r="F31" i="12"/>
  <c r="F30" i="12"/>
  <c r="F29" i="12"/>
  <c r="F28" i="12"/>
  <c r="F27" i="12"/>
  <c r="F26" i="12"/>
  <c r="F25" i="12"/>
  <c r="F24" i="12"/>
  <c r="F21" i="12"/>
  <c r="F20" i="12"/>
  <c r="F19" i="12"/>
  <c r="F18" i="12"/>
  <c r="F17" i="12"/>
  <c r="F16" i="12"/>
  <c r="F15" i="12"/>
  <c r="F14" i="12"/>
  <c r="F13" i="12"/>
  <c r="F10" i="12"/>
  <c r="F9" i="12"/>
  <c r="D55" i="12"/>
  <c r="D54" i="12"/>
  <c r="D49" i="12"/>
  <c r="D48" i="12"/>
  <c r="D45" i="12"/>
  <c r="D44" i="12"/>
  <c r="D41" i="12"/>
  <c r="D40" i="12"/>
  <c r="D39" i="12"/>
  <c r="D33" i="12"/>
  <c r="D32" i="12"/>
  <c r="D31" i="12"/>
  <c r="D30" i="12"/>
  <c r="D29" i="12"/>
  <c r="D28" i="12"/>
  <c r="D27" i="12"/>
  <c r="D26" i="12"/>
  <c r="D25" i="12"/>
  <c r="D24" i="12"/>
  <c r="D21" i="12"/>
  <c r="D20" i="12"/>
  <c r="D19" i="12"/>
  <c r="D18" i="12"/>
  <c r="D17" i="12"/>
  <c r="D16" i="12"/>
  <c r="D15" i="12"/>
  <c r="D14" i="12"/>
  <c r="D13" i="12"/>
  <c r="D10" i="12"/>
  <c r="D9" i="12"/>
  <c r="B55" i="12"/>
  <c r="B54" i="12"/>
  <c r="B49" i="12"/>
  <c r="B48" i="12"/>
  <c r="B45" i="12"/>
  <c r="B44" i="12"/>
  <c r="B41" i="12"/>
  <c r="B40" i="12"/>
  <c r="B39" i="12"/>
  <c r="B33" i="12"/>
  <c r="B32" i="12"/>
  <c r="B31" i="12"/>
  <c r="B30" i="12"/>
  <c r="B29" i="12"/>
  <c r="B28" i="12"/>
  <c r="B27" i="12"/>
  <c r="B26" i="12"/>
  <c r="B25" i="12"/>
  <c r="B21" i="12"/>
  <c r="B20" i="12"/>
  <c r="B19" i="12"/>
  <c r="B18" i="12"/>
  <c r="B17" i="12"/>
  <c r="B16" i="12"/>
  <c r="B15" i="12"/>
  <c r="B14" i="12"/>
  <c r="B13" i="12"/>
  <c r="B10" i="12"/>
  <c r="B9" i="12"/>
  <c r="F56" i="12" l="1"/>
  <c r="G55" i="12" s="1"/>
  <c r="D56" i="12"/>
  <c r="E54" i="12" s="1"/>
  <c r="B56" i="12"/>
  <c r="C54" i="12" s="1"/>
  <c r="H55" i="12"/>
  <c r="H54" i="12"/>
  <c r="F50" i="12"/>
  <c r="G48" i="12" s="1"/>
  <c r="D50" i="12"/>
  <c r="E48" i="12" s="1"/>
  <c r="B50" i="12"/>
  <c r="C49" i="12" s="1"/>
  <c r="H49" i="12"/>
  <c r="H48" i="12"/>
  <c r="F46" i="12"/>
  <c r="G44" i="12" s="1"/>
  <c r="D46" i="12"/>
  <c r="E44" i="12" s="1"/>
  <c r="B46" i="12"/>
  <c r="C45" i="12" s="1"/>
  <c r="H45" i="12"/>
  <c r="H44" i="12"/>
  <c r="F42" i="12"/>
  <c r="G40" i="12" s="1"/>
  <c r="D42" i="12"/>
  <c r="E40" i="12" s="1"/>
  <c r="B42" i="12"/>
  <c r="C41" i="12" s="1"/>
  <c r="H41" i="12"/>
  <c r="H40" i="12"/>
  <c r="H39" i="12"/>
  <c r="F34" i="12"/>
  <c r="G33" i="12" s="1"/>
  <c r="D34" i="12"/>
  <c r="E32" i="12" s="1"/>
  <c r="B34" i="12"/>
  <c r="C33" i="12" s="1"/>
  <c r="H33" i="12"/>
  <c r="H32" i="12"/>
  <c r="H31" i="12"/>
  <c r="H30" i="12"/>
  <c r="H29" i="12"/>
  <c r="H28" i="12"/>
  <c r="H27" i="12"/>
  <c r="H26" i="12"/>
  <c r="H25" i="12"/>
  <c r="H24" i="12"/>
  <c r="F22" i="12"/>
  <c r="G21" i="12" s="1"/>
  <c r="D22" i="12"/>
  <c r="E20" i="12" s="1"/>
  <c r="B22" i="12"/>
  <c r="C21" i="12" s="1"/>
  <c r="H21" i="12"/>
  <c r="H20" i="12"/>
  <c r="H19" i="12"/>
  <c r="H18" i="12"/>
  <c r="H17" i="12"/>
  <c r="H16" i="12"/>
  <c r="H15" i="12"/>
  <c r="H14" i="12"/>
  <c r="H13" i="12"/>
  <c r="F11" i="12"/>
  <c r="G10" i="12" s="1"/>
  <c r="D11" i="12"/>
  <c r="E10" i="12" s="1"/>
  <c r="H10" i="12"/>
  <c r="F56" i="11"/>
  <c r="G55" i="11" s="1"/>
  <c r="D56" i="11"/>
  <c r="E55" i="11" s="1"/>
  <c r="B56" i="11"/>
  <c r="C55" i="11" s="1"/>
  <c r="H55" i="11"/>
  <c r="H54" i="11"/>
  <c r="F50" i="11"/>
  <c r="G48" i="11" s="1"/>
  <c r="D50" i="11"/>
  <c r="E48" i="11" s="1"/>
  <c r="B50" i="11"/>
  <c r="C49" i="11" s="1"/>
  <c r="H49" i="11"/>
  <c r="H48" i="11"/>
  <c r="F46" i="11"/>
  <c r="G44" i="11" s="1"/>
  <c r="D46" i="11"/>
  <c r="E44" i="11" s="1"/>
  <c r="B46" i="11"/>
  <c r="H45" i="11"/>
  <c r="H44" i="11"/>
  <c r="F42" i="11"/>
  <c r="G40" i="11" s="1"/>
  <c r="D42" i="11"/>
  <c r="E41" i="11" s="1"/>
  <c r="B42" i="11"/>
  <c r="C39" i="11" s="1"/>
  <c r="H41" i="11"/>
  <c r="H40" i="11"/>
  <c r="H39" i="11"/>
  <c r="F34" i="11"/>
  <c r="G33" i="11" s="1"/>
  <c r="D34" i="11"/>
  <c r="E32" i="11" s="1"/>
  <c r="B34" i="11"/>
  <c r="C33" i="11" s="1"/>
  <c r="H33" i="11"/>
  <c r="H32" i="11"/>
  <c r="H31" i="11"/>
  <c r="H30" i="11"/>
  <c r="H29" i="11"/>
  <c r="H28" i="11"/>
  <c r="H27" i="11"/>
  <c r="H26" i="11"/>
  <c r="H25" i="11"/>
  <c r="H24" i="11"/>
  <c r="F22" i="11"/>
  <c r="D22" i="11"/>
  <c r="E21" i="11" s="1"/>
  <c r="B22" i="11"/>
  <c r="C18" i="11" s="1"/>
  <c r="H21" i="11"/>
  <c r="H20" i="11"/>
  <c r="H19" i="11"/>
  <c r="H18" i="11"/>
  <c r="H17" i="11"/>
  <c r="H16" i="11"/>
  <c r="H15" i="11"/>
  <c r="H14" i="11"/>
  <c r="H13" i="11"/>
  <c r="F11" i="11"/>
  <c r="G9" i="11" s="1"/>
  <c r="D11" i="11"/>
  <c r="E10" i="11" s="1"/>
  <c r="C10" i="11"/>
  <c r="H10" i="11"/>
  <c r="H9" i="11"/>
  <c r="F56" i="10"/>
  <c r="G55" i="10" s="1"/>
  <c r="D56" i="10"/>
  <c r="E54" i="10" s="1"/>
  <c r="B56" i="10"/>
  <c r="C55" i="10" s="1"/>
  <c r="H55" i="10"/>
  <c r="H54" i="10"/>
  <c r="F50" i="10"/>
  <c r="G49" i="10" s="1"/>
  <c r="D50" i="10"/>
  <c r="E48" i="10" s="1"/>
  <c r="B50" i="10"/>
  <c r="C49" i="10" s="1"/>
  <c r="H49" i="10"/>
  <c r="H48" i="10"/>
  <c r="F46" i="10"/>
  <c r="G45" i="10" s="1"/>
  <c r="D46" i="10"/>
  <c r="E44" i="10" s="1"/>
  <c r="B46" i="10"/>
  <c r="C45" i="10" s="1"/>
  <c r="H45" i="10"/>
  <c r="H44" i="10"/>
  <c r="F42" i="10"/>
  <c r="G41" i="10" s="1"/>
  <c r="D42" i="10"/>
  <c r="E40" i="10" s="1"/>
  <c r="B42" i="10"/>
  <c r="C41" i="10" s="1"/>
  <c r="H41" i="10"/>
  <c r="H40" i="10"/>
  <c r="H39" i="10"/>
  <c r="F34" i="10"/>
  <c r="G32" i="10" s="1"/>
  <c r="D34" i="10"/>
  <c r="E33" i="10" s="1"/>
  <c r="B34" i="10"/>
  <c r="C27" i="10" s="1"/>
  <c r="H33" i="10"/>
  <c r="H32" i="10"/>
  <c r="H31" i="10"/>
  <c r="H30" i="10"/>
  <c r="H29" i="10"/>
  <c r="H28" i="10"/>
  <c r="H27" i="10"/>
  <c r="H26" i="10"/>
  <c r="H25" i="10"/>
  <c r="H24" i="10"/>
  <c r="F22" i="10"/>
  <c r="G20" i="10" s="1"/>
  <c r="D22" i="10"/>
  <c r="E21" i="10" s="1"/>
  <c r="B22" i="10"/>
  <c r="C21" i="10" s="1"/>
  <c r="H21" i="10"/>
  <c r="H20" i="10"/>
  <c r="H19" i="10"/>
  <c r="H18" i="10"/>
  <c r="H17" i="10"/>
  <c r="H16" i="10"/>
  <c r="H15" i="10"/>
  <c r="H14" i="10"/>
  <c r="H13" i="10"/>
  <c r="F11" i="10"/>
  <c r="G10" i="10" s="1"/>
  <c r="D11" i="10"/>
  <c r="E9" i="10" s="1"/>
  <c r="B11" i="10"/>
  <c r="C10" i="10" s="1"/>
  <c r="H10" i="10"/>
  <c r="H9" i="10"/>
  <c r="F56" i="8"/>
  <c r="G55" i="8" s="1"/>
  <c r="D56" i="8"/>
  <c r="E54" i="8" s="1"/>
  <c r="B56" i="8"/>
  <c r="C55" i="8" s="1"/>
  <c r="H55" i="8"/>
  <c r="H54" i="8"/>
  <c r="F50" i="8"/>
  <c r="G49" i="8" s="1"/>
  <c r="D50" i="8"/>
  <c r="E48" i="8" s="1"/>
  <c r="B50" i="8"/>
  <c r="C49" i="8" s="1"/>
  <c r="H49" i="8"/>
  <c r="H48" i="8"/>
  <c r="F46" i="8"/>
  <c r="G45" i="8" s="1"/>
  <c r="D46" i="8"/>
  <c r="E44" i="8" s="1"/>
  <c r="B46" i="8"/>
  <c r="C45" i="8" s="1"/>
  <c r="H45" i="8"/>
  <c r="H44" i="8"/>
  <c r="F42" i="8"/>
  <c r="G41" i="8" s="1"/>
  <c r="D42" i="8"/>
  <c r="E40" i="8" s="1"/>
  <c r="B42" i="8"/>
  <c r="C41" i="8" s="1"/>
  <c r="H41" i="8"/>
  <c r="H40" i="8"/>
  <c r="H39" i="8"/>
  <c r="F34" i="8"/>
  <c r="G33" i="8" s="1"/>
  <c r="D34" i="8"/>
  <c r="E33" i="8" s="1"/>
  <c r="B34" i="8"/>
  <c r="C33" i="8" s="1"/>
  <c r="H33" i="8"/>
  <c r="H32" i="8"/>
  <c r="H31" i="8"/>
  <c r="H30" i="8"/>
  <c r="H29" i="8"/>
  <c r="H28" i="8"/>
  <c r="H27" i="8"/>
  <c r="H26" i="8"/>
  <c r="H25" i="8"/>
  <c r="H24" i="8"/>
  <c r="F22" i="8"/>
  <c r="G14" i="8" s="1"/>
  <c r="D22" i="8"/>
  <c r="E21" i="8" s="1"/>
  <c r="B22" i="8"/>
  <c r="C17" i="8" s="1"/>
  <c r="H21" i="8"/>
  <c r="H20" i="8"/>
  <c r="H19" i="8"/>
  <c r="H18" i="8"/>
  <c r="H17" i="8"/>
  <c r="H16" i="8"/>
  <c r="H15" i="8"/>
  <c r="H13" i="8"/>
  <c r="F11" i="8"/>
  <c r="G10" i="8" s="1"/>
  <c r="D11" i="8"/>
  <c r="E9" i="8" s="1"/>
  <c r="B11" i="8"/>
  <c r="C10" i="8" s="1"/>
  <c r="H10" i="8"/>
  <c r="H9" i="8"/>
  <c r="F56" i="7"/>
  <c r="G54" i="7" s="1"/>
  <c r="D56" i="7"/>
  <c r="E55" i="7" s="1"/>
  <c r="B56" i="7"/>
  <c r="C55" i="7" s="1"/>
  <c r="H55" i="7"/>
  <c r="H54" i="7"/>
  <c r="F50" i="7"/>
  <c r="G49" i="7" s="1"/>
  <c r="D50" i="7"/>
  <c r="E49" i="7" s="1"/>
  <c r="B50" i="7"/>
  <c r="C49" i="7" s="1"/>
  <c r="H49" i="7"/>
  <c r="H48" i="7"/>
  <c r="F46" i="7"/>
  <c r="G44" i="7" s="1"/>
  <c r="D46" i="7"/>
  <c r="E45" i="7" s="1"/>
  <c r="B46" i="7"/>
  <c r="H45" i="7"/>
  <c r="H44" i="7"/>
  <c r="F42" i="7"/>
  <c r="G41" i="7" s="1"/>
  <c r="D42" i="7"/>
  <c r="E41" i="7" s="1"/>
  <c r="B42" i="7"/>
  <c r="C41" i="7" s="1"/>
  <c r="H41" i="7"/>
  <c r="H40" i="7"/>
  <c r="H39" i="7"/>
  <c r="F34" i="7"/>
  <c r="G33" i="7" s="1"/>
  <c r="D34" i="7"/>
  <c r="E32" i="7" s="1"/>
  <c r="B34" i="7"/>
  <c r="C26" i="7" s="1"/>
  <c r="H33" i="7"/>
  <c r="H32" i="7"/>
  <c r="H31" i="7"/>
  <c r="H30" i="7"/>
  <c r="H29" i="7"/>
  <c r="H28" i="7"/>
  <c r="H27" i="7"/>
  <c r="H26" i="7"/>
  <c r="H25" i="7"/>
  <c r="H24" i="7"/>
  <c r="F22" i="7"/>
  <c r="G21" i="7" s="1"/>
  <c r="D22" i="7"/>
  <c r="E20" i="7" s="1"/>
  <c r="B22" i="7"/>
  <c r="C21" i="7" s="1"/>
  <c r="H21" i="7"/>
  <c r="H20" i="7"/>
  <c r="H19" i="7"/>
  <c r="H18" i="7"/>
  <c r="H17" i="7"/>
  <c r="H16" i="7"/>
  <c r="H15" i="7"/>
  <c r="H14" i="7"/>
  <c r="H13" i="7"/>
  <c r="F11" i="7"/>
  <c r="G10" i="7" s="1"/>
  <c r="D11" i="7"/>
  <c r="E10" i="7" s="1"/>
  <c r="B11" i="7"/>
  <c r="C10" i="7" s="1"/>
  <c r="H10" i="7"/>
  <c r="H9" i="7"/>
  <c r="G48" i="8" l="1"/>
  <c r="G50" i="8" s="1"/>
  <c r="G55" i="7"/>
  <c r="G17" i="10"/>
  <c r="G13" i="10"/>
  <c r="G21" i="10"/>
  <c r="G28" i="8"/>
  <c r="G45" i="7"/>
  <c r="G46" i="7" s="1"/>
  <c r="G44" i="8"/>
  <c r="G46" i="8" s="1"/>
  <c r="G40" i="10"/>
  <c r="G40" i="7"/>
  <c r="G30" i="10"/>
  <c r="G26" i="10"/>
  <c r="G30" i="7"/>
  <c r="G32" i="7"/>
  <c r="G31" i="10"/>
  <c r="G25" i="8"/>
  <c r="G28" i="7"/>
  <c r="G24" i="10"/>
  <c r="G25" i="10"/>
  <c r="G29" i="10"/>
  <c r="G33" i="10"/>
  <c r="G24" i="7"/>
  <c r="G24" i="8"/>
  <c r="G27" i="10"/>
  <c r="G28" i="10"/>
  <c r="G17" i="8"/>
  <c r="G15" i="10"/>
  <c r="G16" i="10"/>
  <c r="G14" i="10"/>
  <c r="G18" i="10"/>
  <c r="G19" i="10"/>
  <c r="G20" i="8"/>
  <c r="G15" i="8"/>
  <c r="G16" i="7"/>
  <c r="E49" i="10"/>
  <c r="E50" i="10" s="1"/>
  <c r="E45" i="11"/>
  <c r="E46" i="11" s="1"/>
  <c r="C41" i="11"/>
  <c r="G54" i="12"/>
  <c r="G56" i="12" s="1"/>
  <c r="G41" i="12"/>
  <c r="C40" i="11"/>
  <c r="E55" i="10"/>
  <c r="E56" i="10" s="1"/>
  <c r="C18" i="8"/>
  <c r="C16" i="8"/>
  <c r="C13" i="8"/>
  <c r="C21" i="8"/>
  <c r="C14" i="8"/>
  <c r="C20" i="8"/>
  <c r="G39" i="12"/>
  <c r="C54" i="11"/>
  <c r="C56" i="11" s="1"/>
  <c r="C48" i="8"/>
  <c r="C50" i="8" s="1"/>
  <c r="C15" i="8"/>
  <c r="C19" i="8"/>
  <c r="G18" i="7"/>
  <c r="C54" i="7"/>
  <c r="C56" i="7" s="1"/>
  <c r="G9" i="7"/>
  <c r="G11" i="7" s="1"/>
  <c r="G48" i="7"/>
  <c r="G50" i="7" s="1"/>
  <c r="G9" i="8"/>
  <c r="G11" i="8" s="1"/>
  <c r="G16" i="8"/>
  <c r="G26" i="8"/>
  <c r="G9" i="10"/>
  <c r="G11" i="10" s="1"/>
  <c r="C48" i="10"/>
  <c r="C50" i="10" s="1"/>
  <c r="C54" i="10"/>
  <c r="C56" i="10" s="1"/>
  <c r="C9" i="11"/>
  <c r="C11" i="11" s="1"/>
  <c r="G49" i="12"/>
  <c r="G50" i="12" s="1"/>
  <c r="G18" i="8"/>
  <c r="G20" i="7"/>
  <c r="G39" i="7"/>
  <c r="G19" i="8"/>
  <c r="C44" i="10"/>
  <c r="C46" i="10" s="1"/>
  <c r="G48" i="10"/>
  <c r="G50" i="10" s="1"/>
  <c r="G54" i="10"/>
  <c r="G56" i="10" s="1"/>
  <c r="E9" i="11"/>
  <c r="E11" i="11" s="1"/>
  <c r="E49" i="11"/>
  <c r="E50" i="11" s="1"/>
  <c r="G29" i="8"/>
  <c r="G13" i="8"/>
  <c r="G21" i="8"/>
  <c r="G14" i="7"/>
  <c r="G26" i="7"/>
  <c r="G27" i="8"/>
  <c r="G54" i="8"/>
  <c r="G56" i="8" s="1"/>
  <c r="G44" i="10"/>
  <c r="G46" i="10" s="1"/>
  <c r="E39" i="10"/>
  <c r="C31" i="10"/>
  <c r="C28" i="10"/>
  <c r="C25" i="10"/>
  <c r="C30" i="10"/>
  <c r="C33" i="10"/>
  <c r="C26" i="10"/>
  <c r="C29" i="10"/>
  <c r="C24" i="10"/>
  <c r="C32" i="10"/>
  <c r="C16" i="10"/>
  <c r="C15" i="10"/>
  <c r="H22" i="10"/>
  <c r="I14" i="10" s="1"/>
  <c r="C14" i="10"/>
  <c r="C19" i="10"/>
  <c r="C17" i="10"/>
  <c r="C20" i="10"/>
  <c r="C18" i="10"/>
  <c r="C13" i="10"/>
  <c r="G54" i="11"/>
  <c r="G56" i="11" s="1"/>
  <c r="G49" i="11"/>
  <c r="G50" i="11" s="1"/>
  <c r="G45" i="11"/>
  <c r="G46" i="11" s="1"/>
  <c r="G45" i="12"/>
  <c r="G46" i="12" s="1"/>
  <c r="G41" i="11"/>
  <c r="G39" i="11"/>
  <c r="G30" i="11"/>
  <c r="G26" i="11"/>
  <c r="G32" i="11"/>
  <c r="G28" i="11"/>
  <c r="G24" i="11"/>
  <c r="G10" i="11"/>
  <c r="G11" i="11" s="1"/>
  <c r="G9" i="12"/>
  <c r="G11" i="12" s="1"/>
  <c r="H11" i="11"/>
  <c r="I10" i="11" s="1"/>
  <c r="E54" i="11"/>
  <c r="E56" i="11" s="1"/>
  <c r="H46" i="11"/>
  <c r="I45" i="11" s="1"/>
  <c r="H42" i="11"/>
  <c r="I41" i="11" s="1"/>
  <c r="E40" i="11"/>
  <c r="E39" i="11"/>
  <c r="C48" i="11"/>
  <c r="C50" i="11" s="1"/>
  <c r="C45" i="11"/>
  <c r="C44" i="11"/>
  <c r="C16" i="11"/>
  <c r="C14" i="11"/>
  <c r="C20" i="11"/>
  <c r="E55" i="8"/>
  <c r="E56" i="8" s="1"/>
  <c r="E39" i="8"/>
  <c r="E30" i="8"/>
  <c r="E31" i="8"/>
  <c r="E32" i="8"/>
  <c r="E16" i="8"/>
  <c r="E14" i="8"/>
  <c r="E20" i="8"/>
  <c r="E18" i="8"/>
  <c r="E13" i="8"/>
  <c r="E15" i="8"/>
  <c r="E17" i="8"/>
  <c r="E19" i="8"/>
  <c r="E9" i="12"/>
  <c r="E11" i="12" s="1"/>
  <c r="E10" i="8"/>
  <c r="E11" i="8" s="1"/>
  <c r="C40" i="8"/>
  <c r="C28" i="8"/>
  <c r="C26" i="8"/>
  <c r="C29" i="8"/>
  <c r="C24" i="8"/>
  <c r="C27" i="8"/>
  <c r="C25" i="8"/>
  <c r="H22" i="8"/>
  <c r="I15" i="8" s="1"/>
  <c r="E54" i="7"/>
  <c r="E56" i="7" s="1"/>
  <c r="E48" i="7"/>
  <c r="E50" i="7" s="1"/>
  <c r="E44" i="7"/>
  <c r="E46" i="7" s="1"/>
  <c r="H46" i="7"/>
  <c r="I45" i="7" s="1"/>
  <c r="E13" i="7"/>
  <c r="E15" i="7"/>
  <c r="C48" i="7"/>
  <c r="C50" i="7" s="1"/>
  <c r="C44" i="12"/>
  <c r="C46" i="12" s="1"/>
  <c r="C44" i="7"/>
  <c r="C39" i="7"/>
  <c r="C40" i="7"/>
  <c r="C24" i="7"/>
  <c r="C9" i="7"/>
  <c r="C11" i="7" s="1"/>
  <c r="E55" i="12"/>
  <c r="E56" i="12" s="1"/>
  <c r="E49" i="12"/>
  <c r="E50" i="12" s="1"/>
  <c r="E45" i="12"/>
  <c r="E46" i="12" s="1"/>
  <c r="H42" i="12"/>
  <c r="I41" i="12" s="1"/>
  <c r="E39" i="12"/>
  <c r="E41" i="12"/>
  <c r="C55" i="12"/>
  <c r="C56" i="12" s="1"/>
  <c r="C48" i="12"/>
  <c r="C50" i="12" s="1"/>
  <c r="C39" i="12"/>
  <c r="C40" i="12"/>
  <c r="E45" i="10"/>
  <c r="E46" i="10" s="1"/>
  <c r="E41" i="10"/>
  <c r="C40" i="10"/>
  <c r="E24" i="10"/>
  <c r="E25" i="10"/>
  <c r="E26" i="10"/>
  <c r="E27" i="10"/>
  <c r="E28" i="10"/>
  <c r="E29" i="10"/>
  <c r="E30" i="10"/>
  <c r="E31" i="10"/>
  <c r="E32" i="10"/>
  <c r="H34" i="10"/>
  <c r="I24" i="10" s="1"/>
  <c r="E13" i="10"/>
  <c r="E14" i="10"/>
  <c r="E15" i="10"/>
  <c r="E16" i="10"/>
  <c r="E17" i="10"/>
  <c r="E18" i="10"/>
  <c r="E19" i="10"/>
  <c r="E20" i="10"/>
  <c r="E10" i="10"/>
  <c r="E11" i="10" s="1"/>
  <c r="C9" i="10"/>
  <c r="C11" i="10" s="1"/>
  <c r="H50" i="11"/>
  <c r="I48" i="11" s="1"/>
  <c r="E25" i="11"/>
  <c r="E27" i="11"/>
  <c r="E29" i="11"/>
  <c r="E31" i="11"/>
  <c r="E33" i="11"/>
  <c r="C26" i="11"/>
  <c r="C30" i="11"/>
  <c r="C24" i="11"/>
  <c r="C28" i="11"/>
  <c r="C32" i="11"/>
  <c r="E13" i="11"/>
  <c r="E15" i="11"/>
  <c r="E17" i="11"/>
  <c r="E19" i="11"/>
  <c r="E49" i="8"/>
  <c r="E50" i="8" s="1"/>
  <c r="E45" i="8"/>
  <c r="E46" i="8" s="1"/>
  <c r="C44" i="8"/>
  <c r="C46" i="8" s="1"/>
  <c r="E41" i="8"/>
  <c r="E24" i="8"/>
  <c r="E25" i="8"/>
  <c r="E26" i="8"/>
  <c r="E27" i="8"/>
  <c r="E28" i="8"/>
  <c r="E29" i="8"/>
  <c r="C30" i="8"/>
  <c r="C32" i="8"/>
  <c r="C31" i="8"/>
  <c r="C9" i="8"/>
  <c r="C11" i="8" s="1"/>
  <c r="H50" i="7"/>
  <c r="I49" i="7" s="1"/>
  <c r="C45" i="7"/>
  <c r="E39" i="7"/>
  <c r="H42" i="7"/>
  <c r="I39" i="7" s="1"/>
  <c r="E40" i="7"/>
  <c r="E25" i="7"/>
  <c r="E24" i="7"/>
  <c r="E27" i="7"/>
  <c r="E29" i="7"/>
  <c r="E31" i="7"/>
  <c r="E33" i="7"/>
  <c r="H34" i="7"/>
  <c r="I33" i="7" s="1"/>
  <c r="C30" i="7"/>
  <c r="C28" i="7"/>
  <c r="C32" i="7"/>
  <c r="E17" i="7"/>
  <c r="E19" i="7"/>
  <c r="E21" i="7"/>
  <c r="C14" i="7"/>
  <c r="C18" i="7"/>
  <c r="C16" i="7"/>
  <c r="C20" i="7"/>
  <c r="E9" i="7"/>
  <c r="E11" i="7" s="1"/>
  <c r="H11" i="7"/>
  <c r="I10" i="7" s="1"/>
  <c r="H56" i="11"/>
  <c r="I55" i="11" s="1"/>
  <c r="C54" i="8"/>
  <c r="C56" i="8" s="1"/>
  <c r="H56" i="7"/>
  <c r="I55" i="7" s="1"/>
  <c r="E25" i="12"/>
  <c r="E29" i="12"/>
  <c r="E27" i="12"/>
  <c r="E31" i="12"/>
  <c r="C24" i="12"/>
  <c r="C26" i="12"/>
  <c r="C28" i="12"/>
  <c r="C30" i="12"/>
  <c r="C32" i="12"/>
  <c r="E13" i="12"/>
  <c r="E17" i="12"/>
  <c r="E15" i="12"/>
  <c r="E19" i="12"/>
  <c r="C14" i="12"/>
  <c r="C16" i="12"/>
  <c r="C18" i="12"/>
  <c r="C20" i="12"/>
  <c r="G26" i="12"/>
  <c r="G40" i="8"/>
  <c r="G30" i="8"/>
  <c r="G31" i="8"/>
  <c r="G32" i="8"/>
  <c r="H34" i="8"/>
  <c r="I31" i="8" s="1"/>
  <c r="G30" i="12"/>
  <c r="G56" i="7"/>
  <c r="H22" i="7"/>
  <c r="I15" i="7" s="1"/>
  <c r="G24" i="12"/>
  <c r="G28" i="12"/>
  <c r="G32" i="12"/>
  <c r="G16" i="12"/>
  <c r="G14" i="12"/>
  <c r="G18" i="12"/>
  <c r="G20" i="12"/>
  <c r="H56" i="12"/>
  <c r="I55" i="12" s="1"/>
  <c r="H50" i="12"/>
  <c r="I49" i="12" s="1"/>
  <c r="H46" i="12"/>
  <c r="I44" i="12" s="1"/>
  <c r="E33" i="12"/>
  <c r="E21" i="12"/>
  <c r="H22" i="12"/>
  <c r="I13" i="12" s="1"/>
  <c r="H34" i="12"/>
  <c r="C13" i="12"/>
  <c r="G13" i="12"/>
  <c r="E14" i="12"/>
  <c r="C15" i="12"/>
  <c r="G15" i="12"/>
  <c r="E16" i="12"/>
  <c r="C17" i="12"/>
  <c r="G17" i="12"/>
  <c r="E18" i="12"/>
  <c r="C19" i="12"/>
  <c r="G19" i="12"/>
  <c r="E24" i="12"/>
  <c r="C25" i="12"/>
  <c r="G25" i="12"/>
  <c r="E26" i="12"/>
  <c r="C27" i="12"/>
  <c r="G27" i="12"/>
  <c r="E28" i="12"/>
  <c r="C29" i="12"/>
  <c r="G29" i="12"/>
  <c r="E30" i="12"/>
  <c r="C31" i="12"/>
  <c r="G31" i="12"/>
  <c r="C21" i="11"/>
  <c r="C19" i="11"/>
  <c r="C17" i="11"/>
  <c r="C15" i="11"/>
  <c r="C13" i="11"/>
  <c r="G21" i="11"/>
  <c r="G19" i="11"/>
  <c r="G17" i="11"/>
  <c r="G15" i="11"/>
  <c r="G13" i="11"/>
  <c r="H22" i="11"/>
  <c r="I17" i="11" s="1"/>
  <c r="G14" i="11"/>
  <c r="G16" i="11"/>
  <c r="G18" i="11"/>
  <c r="G20" i="11"/>
  <c r="E20" i="11"/>
  <c r="E18" i="11"/>
  <c r="E16" i="11"/>
  <c r="E14" i="11"/>
  <c r="H34" i="11"/>
  <c r="I27" i="11" s="1"/>
  <c r="E24" i="11"/>
  <c r="C25" i="11"/>
  <c r="G25" i="11"/>
  <c r="E26" i="11"/>
  <c r="C27" i="11"/>
  <c r="G27" i="11"/>
  <c r="E28" i="11"/>
  <c r="C29" i="11"/>
  <c r="G29" i="11"/>
  <c r="E30" i="11"/>
  <c r="C31" i="11"/>
  <c r="G31" i="11"/>
  <c r="H11" i="10"/>
  <c r="I9" i="10" s="1"/>
  <c r="H42" i="10"/>
  <c r="I40" i="10" s="1"/>
  <c r="H46" i="10"/>
  <c r="I44" i="10" s="1"/>
  <c r="H50" i="10"/>
  <c r="I48" i="10" s="1"/>
  <c r="H56" i="10"/>
  <c r="I54" i="10" s="1"/>
  <c r="C39" i="10"/>
  <c r="G39" i="10"/>
  <c r="H11" i="8"/>
  <c r="I9" i="8" s="1"/>
  <c r="H42" i="8"/>
  <c r="I40" i="8" s="1"/>
  <c r="H46" i="8"/>
  <c r="I44" i="8" s="1"/>
  <c r="H50" i="8"/>
  <c r="I48" i="8" s="1"/>
  <c r="H56" i="8"/>
  <c r="I54" i="8" s="1"/>
  <c r="C39" i="8"/>
  <c r="G39" i="8"/>
  <c r="C13" i="7"/>
  <c r="G13" i="7"/>
  <c r="E14" i="7"/>
  <c r="C15" i="7"/>
  <c r="G15" i="7"/>
  <c r="E16" i="7"/>
  <c r="C17" i="7"/>
  <c r="G17" i="7"/>
  <c r="E18" i="7"/>
  <c r="C19" i="7"/>
  <c r="G19" i="7"/>
  <c r="C25" i="7"/>
  <c r="G25" i="7"/>
  <c r="E26" i="7"/>
  <c r="C27" i="7"/>
  <c r="G27" i="7"/>
  <c r="E28" i="7"/>
  <c r="C29" i="7"/>
  <c r="G29" i="7"/>
  <c r="E30" i="7"/>
  <c r="C31" i="7"/>
  <c r="G31" i="7"/>
  <c r="C33" i="7"/>
  <c r="F56" i="6"/>
  <c r="G54" i="6" s="1"/>
  <c r="D56" i="6"/>
  <c r="E54" i="6" s="1"/>
  <c r="B56" i="6"/>
  <c r="H55" i="6"/>
  <c r="H54" i="6"/>
  <c r="G42" i="7" l="1"/>
  <c r="G42" i="10"/>
  <c r="G22" i="10"/>
  <c r="G42" i="8"/>
  <c r="G34" i="10"/>
  <c r="G34" i="8"/>
  <c r="G22" i="8"/>
  <c r="C46" i="11"/>
  <c r="C42" i="11"/>
  <c r="C46" i="7"/>
  <c r="G42" i="12"/>
  <c r="I40" i="11"/>
  <c r="I39" i="11"/>
  <c r="E42" i="8"/>
  <c r="C42" i="10"/>
  <c r="I9" i="11"/>
  <c r="I11" i="11" s="1"/>
  <c r="C22" i="8"/>
  <c r="E42" i="7"/>
  <c r="I16" i="7"/>
  <c r="G55" i="6"/>
  <c r="G56" i="6" s="1"/>
  <c r="E42" i="11"/>
  <c r="G42" i="11"/>
  <c r="E42" i="10"/>
  <c r="I13" i="10"/>
  <c r="I15" i="10"/>
  <c r="I17" i="10"/>
  <c r="I29" i="10"/>
  <c r="C34" i="10"/>
  <c r="I33" i="10"/>
  <c r="I30" i="10"/>
  <c r="I25" i="10"/>
  <c r="I19" i="10"/>
  <c r="I20" i="10"/>
  <c r="I21" i="10"/>
  <c r="I18" i="10"/>
  <c r="I16" i="10"/>
  <c r="C22" i="10"/>
  <c r="G34" i="11"/>
  <c r="G22" i="11"/>
  <c r="I44" i="11"/>
  <c r="I46" i="11" s="1"/>
  <c r="E42" i="12"/>
  <c r="I54" i="11"/>
  <c r="I56" i="11" s="1"/>
  <c r="I15" i="11"/>
  <c r="I19" i="11"/>
  <c r="I21" i="11"/>
  <c r="E22" i="8"/>
  <c r="C42" i="8"/>
  <c r="I28" i="8"/>
  <c r="I25" i="8"/>
  <c r="I27" i="8"/>
  <c r="I32" i="8"/>
  <c r="I29" i="8"/>
  <c r="I30" i="8"/>
  <c r="I33" i="8"/>
  <c r="I26" i="8"/>
  <c r="I24" i="8"/>
  <c r="I19" i="8"/>
  <c r="I21" i="8"/>
  <c r="I20" i="8"/>
  <c r="I18" i="8"/>
  <c r="I16" i="8"/>
  <c r="I14" i="8"/>
  <c r="I13" i="8"/>
  <c r="I17" i="8"/>
  <c r="I54" i="7"/>
  <c r="I56" i="7" s="1"/>
  <c r="I44" i="7"/>
  <c r="I46" i="7" s="1"/>
  <c r="I48" i="7"/>
  <c r="I50" i="7" s="1"/>
  <c r="I40" i="7"/>
  <c r="I41" i="7"/>
  <c r="C42" i="7"/>
  <c r="C42" i="12"/>
  <c r="I27" i="7"/>
  <c r="I30" i="7"/>
  <c r="I32" i="7"/>
  <c r="I29" i="7"/>
  <c r="I24" i="7"/>
  <c r="I25" i="7"/>
  <c r="I26" i="7"/>
  <c r="I31" i="7"/>
  <c r="I28" i="7"/>
  <c r="I40" i="12"/>
  <c r="I39" i="12"/>
  <c r="I45" i="12"/>
  <c r="I46" i="12" s="1"/>
  <c r="I48" i="12"/>
  <c r="I50" i="12" s="1"/>
  <c r="I26" i="10"/>
  <c r="E34" i="10"/>
  <c r="I27" i="10"/>
  <c r="I31" i="10"/>
  <c r="I32" i="10"/>
  <c r="I28" i="10"/>
  <c r="E22" i="10"/>
  <c r="I49" i="11"/>
  <c r="I50" i="11" s="1"/>
  <c r="C34" i="11"/>
  <c r="I25" i="11"/>
  <c r="I33" i="11"/>
  <c r="E22" i="11"/>
  <c r="E34" i="8"/>
  <c r="C34" i="8"/>
  <c r="E34" i="7"/>
  <c r="C34" i="7"/>
  <c r="I13" i="7"/>
  <c r="I21" i="7"/>
  <c r="E22" i="7"/>
  <c r="I18" i="7"/>
  <c r="I9" i="7"/>
  <c r="I11" i="7" s="1"/>
  <c r="E55" i="6"/>
  <c r="E56" i="6" s="1"/>
  <c r="G34" i="7"/>
  <c r="I17" i="7"/>
  <c r="I14" i="7"/>
  <c r="I20" i="7"/>
  <c r="I19" i="7"/>
  <c r="G34" i="12"/>
  <c r="I54" i="12"/>
  <c r="I56" i="12" s="1"/>
  <c r="E22" i="12"/>
  <c r="C34" i="12"/>
  <c r="E34" i="12"/>
  <c r="G22" i="12"/>
  <c r="I32" i="12"/>
  <c r="I30" i="12"/>
  <c r="I28" i="12"/>
  <c r="I26" i="12"/>
  <c r="I24" i="12"/>
  <c r="I31" i="12"/>
  <c r="I15" i="12"/>
  <c r="I25" i="12"/>
  <c r="I21" i="12"/>
  <c r="C22" i="12"/>
  <c r="I20" i="12"/>
  <c r="I18" i="12"/>
  <c r="I16" i="12"/>
  <c r="I14" i="12"/>
  <c r="I27" i="12"/>
  <c r="I19" i="12"/>
  <c r="I29" i="12"/>
  <c r="I17" i="12"/>
  <c r="I33" i="12"/>
  <c r="E34" i="11"/>
  <c r="I20" i="11"/>
  <c r="I18" i="11"/>
  <c r="I16" i="11"/>
  <c r="I14" i="11"/>
  <c r="I32" i="11"/>
  <c r="I30" i="11"/>
  <c r="I28" i="11"/>
  <c r="I26" i="11"/>
  <c r="I24" i="11"/>
  <c r="I29" i="11"/>
  <c r="I13" i="11"/>
  <c r="I31" i="11"/>
  <c r="C22" i="11"/>
  <c r="I55" i="10"/>
  <c r="I56" i="10" s="1"/>
  <c r="I45" i="10"/>
  <c r="I46" i="10" s="1"/>
  <c r="I39" i="10"/>
  <c r="I49" i="10"/>
  <c r="I50" i="10" s="1"/>
  <c r="I41" i="10"/>
  <c r="I10" i="10"/>
  <c r="I11" i="10" s="1"/>
  <c r="I55" i="8"/>
  <c r="I56" i="8" s="1"/>
  <c r="I49" i="8"/>
  <c r="I50" i="8" s="1"/>
  <c r="I45" i="8"/>
  <c r="I46" i="8" s="1"/>
  <c r="I41" i="8"/>
  <c r="I10" i="8"/>
  <c r="I11" i="8" s="1"/>
  <c r="I39" i="8"/>
  <c r="C22" i="7"/>
  <c r="G22" i="7"/>
  <c r="H56" i="6"/>
  <c r="I55" i="6" s="1"/>
  <c r="C54" i="6"/>
  <c r="C55" i="6"/>
  <c r="I42" i="8" l="1"/>
  <c r="I42" i="11"/>
  <c r="I42" i="7"/>
  <c r="I22" i="10"/>
  <c r="I34" i="8"/>
  <c r="I22" i="8"/>
  <c r="I42" i="12"/>
  <c r="I34" i="7"/>
  <c r="I34" i="10"/>
  <c r="I22" i="7"/>
  <c r="I54" i="6"/>
  <c r="I56" i="6" s="1"/>
  <c r="I22" i="12"/>
  <c r="I34" i="12"/>
  <c r="I22" i="11"/>
  <c r="I34" i="11"/>
  <c r="I42" i="10"/>
  <c r="C56" i="6"/>
  <c r="F50" i="6" l="1"/>
  <c r="G48" i="6" s="1"/>
  <c r="D50" i="6"/>
  <c r="E49" i="6" s="1"/>
  <c r="B50" i="6"/>
  <c r="C49" i="6" s="1"/>
  <c r="H49" i="6"/>
  <c r="H48" i="6"/>
  <c r="F46" i="6"/>
  <c r="G45" i="6" s="1"/>
  <c r="D46" i="6"/>
  <c r="E45" i="6" s="1"/>
  <c r="B46" i="6"/>
  <c r="C45" i="6" s="1"/>
  <c r="H45" i="6"/>
  <c r="H44" i="6"/>
  <c r="F42" i="6"/>
  <c r="G40" i="6" s="1"/>
  <c r="D42" i="6"/>
  <c r="E41" i="6" s="1"/>
  <c r="B42" i="6"/>
  <c r="C40" i="6" s="1"/>
  <c r="H41" i="6"/>
  <c r="H40" i="6"/>
  <c r="H39" i="6"/>
  <c r="F34" i="6"/>
  <c r="G30" i="6" s="1"/>
  <c r="D34" i="6"/>
  <c r="E28" i="6" s="1"/>
  <c r="B34" i="6"/>
  <c r="C33" i="6" s="1"/>
  <c r="H33" i="6"/>
  <c r="H32" i="6"/>
  <c r="H31" i="6"/>
  <c r="H30" i="6"/>
  <c r="H29" i="6"/>
  <c r="H28" i="6"/>
  <c r="H27" i="6"/>
  <c r="H26" i="6"/>
  <c r="H25" i="6"/>
  <c r="H24" i="6"/>
  <c r="F22" i="6"/>
  <c r="G21" i="6" s="1"/>
  <c r="D22" i="6"/>
  <c r="E18" i="6" s="1"/>
  <c r="B22" i="6"/>
  <c r="C15" i="6" s="1"/>
  <c r="H21" i="6"/>
  <c r="H20" i="6"/>
  <c r="H19" i="6"/>
  <c r="H18" i="6"/>
  <c r="H17" i="6"/>
  <c r="H16" i="6"/>
  <c r="H15" i="6"/>
  <c r="H14" i="6"/>
  <c r="H13" i="6"/>
  <c r="F11" i="6"/>
  <c r="G10" i="6" s="1"/>
  <c r="D11" i="6"/>
  <c r="E9" i="6" s="1"/>
  <c r="B11" i="6"/>
  <c r="C10" i="6" s="1"/>
  <c r="H10" i="6"/>
  <c r="H9" i="6"/>
  <c r="G39" i="6" l="1"/>
  <c r="E44" i="6"/>
  <c r="E46" i="6" s="1"/>
  <c r="C39" i="6"/>
  <c r="C14" i="6"/>
  <c r="G44" i="6"/>
  <c r="G46" i="6" s="1"/>
  <c r="G28" i="6"/>
  <c r="G33" i="6"/>
  <c r="G31" i="6"/>
  <c r="G27" i="6"/>
  <c r="G32" i="6"/>
  <c r="G24" i="6"/>
  <c r="G25" i="6"/>
  <c r="G29" i="6"/>
  <c r="G19" i="6"/>
  <c r="G16" i="6"/>
  <c r="G20" i="6"/>
  <c r="E16" i="6"/>
  <c r="G9" i="6"/>
  <c r="G11" i="6" s="1"/>
  <c r="E10" i="6"/>
  <c r="E11" i="6" s="1"/>
  <c r="G14" i="6"/>
  <c r="G17" i="6"/>
  <c r="G26" i="6"/>
  <c r="C21" i="6"/>
  <c r="G49" i="6"/>
  <c r="G50" i="6" s="1"/>
  <c r="E48" i="6"/>
  <c r="E50" i="6" s="1"/>
  <c r="H50" i="6"/>
  <c r="I49" i="6" s="1"/>
  <c r="C48" i="6"/>
  <c r="C50" i="6" s="1"/>
  <c r="G41" i="6"/>
  <c r="E39" i="6"/>
  <c r="E31" i="6"/>
  <c r="E24" i="6"/>
  <c r="E27" i="6"/>
  <c r="E26" i="6"/>
  <c r="E29" i="6"/>
  <c r="E32" i="6"/>
  <c r="C31" i="6"/>
  <c r="C26" i="6"/>
  <c r="C13" i="6"/>
  <c r="H22" i="6"/>
  <c r="I16" i="6" s="1"/>
  <c r="C16" i="6"/>
  <c r="C19" i="6"/>
  <c r="C9" i="6"/>
  <c r="C11" i="6" s="1"/>
  <c r="C24" i="6"/>
  <c r="C32" i="6"/>
  <c r="E40" i="6"/>
  <c r="E13" i="6"/>
  <c r="C18" i="6"/>
  <c r="E21" i="6"/>
  <c r="C28" i="6"/>
  <c r="C41" i="6"/>
  <c r="E19" i="6"/>
  <c r="E14" i="6"/>
  <c r="C44" i="6"/>
  <c r="C46" i="6" s="1"/>
  <c r="H46" i="6"/>
  <c r="I45" i="6" s="1"/>
  <c r="G15" i="6"/>
  <c r="C17" i="6"/>
  <c r="E20" i="6"/>
  <c r="C27" i="6"/>
  <c r="E30" i="6"/>
  <c r="H42" i="6"/>
  <c r="I39" i="6" s="1"/>
  <c r="H11" i="6"/>
  <c r="I10" i="6" s="1"/>
  <c r="C29" i="6"/>
  <c r="E17" i="6"/>
  <c r="H34" i="6"/>
  <c r="I26" i="6" s="1"/>
  <c r="E15" i="6"/>
  <c r="G18" i="6"/>
  <c r="C20" i="6"/>
  <c r="E25" i="6"/>
  <c r="C30" i="6"/>
  <c r="E33" i="6"/>
  <c r="G13" i="6"/>
  <c r="C25" i="6"/>
  <c r="G42" i="6" l="1"/>
  <c r="C42" i="6"/>
  <c r="E42" i="6"/>
  <c r="C22" i="6"/>
  <c r="G34" i="6"/>
  <c r="I29" i="6"/>
  <c r="G22" i="6"/>
  <c r="E22" i="6"/>
  <c r="I21" i="6"/>
  <c r="I48" i="6"/>
  <c r="I50" i="6" s="1"/>
  <c r="E34" i="6"/>
  <c r="I24" i="6"/>
  <c r="I19" i="6"/>
  <c r="I20" i="6"/>
  <c r="I13" i="6"/>
  <c r="I18" i="6"/>
  <c r="I14" i="6"/>
  <c r="I15" i="6"/>
  <c r="I17" i="6"/>
  <c r="I9" i="6"/>
  <c r="I11" i="6" s="1"/>
  <c r="I44" i="6"/>
  <c r="I46" i="6" s="1"/>
  <c r="I27" i="6"/>
  <c r="I33" i="6"/>
  <c r="I25" i="6"/>
  <c r="I28" i="6"/>
  <c r="I30" i="6"/>
  <c r="I31" i="6"/>
  <c r="I32" i="6"/>
  <c r="C34" i="6"/>
  <c r="I40" i="6"/>
  <c r="I41" i="6"/>
  <c r="I42" i="6" l="1"/>
  <c r="I22" i="6"/>
  <c r="I34" i="6"/>
  <c r="B11" i="12"/>
  <c r="C10" i="12" s="1"/>
  <c r="H9" i="12"/>
  <c r="H11" i="12" l="1"/>
  <c r="I10" i="12" s="1"/>
  <c r="C9" i="12"/>
  <c r="C11" i="12" s="1"/>
  <c r="I9" i="12" l="1"/>
  <c r="I11" i="12" s="1"/>
</calcChain>
</file>

<file path=xl/sharedStrings.xml><?xml version="1.0" encoding="utf-8"?>
<sst xmlns="http://schemas.openxmlformats.org/spreadsheetml/2006/main" count="461" uniqueCount="61">
  <si>
    <t>Undergraduate</t>
  </si>
  <si>
    <t>n</t>
  </si>
  <si>
    <t>%</t>
  </si>
  <si>
    <t>Doctoral</t>
  </si>
  <si>
    <t>Gender</t>
  </si>
  <si>
    <t>Male</t>
  </si>
  <si>
    <t>Female</t>
  </si>
  <si>
    <t>Total</t>
  </si>
  <si>
    <t>Race/Ethnicity</t>
  </si>
  <si>
    <t>Asian</t>
  </si>
  <si>
    <t>White</t>
  </si>
  <si>
    <t>Age (Categorized)</t>
  </si>
  <si>
    <t>Under 18</t>
  </si>
  <si>
    <t>18-19</t>
  </si>
  <si>
    <t>20-21</t>
  </si>
  <si>
    <t>22-24</t>
  </si>
  <si>
    <t>25-29</t>
  </si>
  <si>
    <t>30-34</t>
  </si>
  <si>
    <t>35-39</t>
  </si>
  <si>
    <t>40-49</t>
  </si>
  <si>
    <t>50-64</t>
  </si>
  <si>
    <t>65 and above</t>
  </si>
  <si>
    <t>Age (Average)</t>
  </si>
  <si>
    <t>Mean</t>
  </si>
  <si>
    <t>Standard Deviation</t>
  </si>
  <si>
    <t>Full-Time</t>
  </si>
  <si>
    <t>Part-Time</t>
  </si>
  <si>
    <t>FTE</t>
  </si>
  <si>
    <t>Full-Time Equivalent</t>
  </si>
  <si>
    <t>University of Illinois at Springfield</t>
  </si>
  <si>
    <t>SOURCE:  Census Day EDW File</t>
  </si>
  <si>
    <t>Campus</t>
  </si>
  <si>
    <t>Illinois Resident</t>
  </si>
  <si>
    <t>International/Non-Citizen</t>
  </si>
  <si>
    <t>Non-Illinois Resident</t>
  </si>
  <si>
    <t>Master's</t>
  </si>
  <si>
    <t>Online</t>
  </si>
  <si>
    <t>Onground</t>
  </si>
  <si>
    <t xml:space="preserve">Notes:  Status is based on 9 and 12 hours considered full time at the graduate and undergraduate levels, respectively.  FTE is based on 12 and 15 hours considered full time at the graduate and undergraduate levels, respectively.  Average age is based on a term date of each year's census. </t>
  </si>
  <si>
    <t>American Indian or Alaskan Native</t>
  </si>
  <si>
    <t>Black or African American</t>
  </si>
  <si>
    <t>Hispanic or Latino</t>
  </si>
  <si>
    <t>Native Hawaiian or Other Pacific Isl.</t>
  </si>
  <si>
    <t>Two or More Races</t>
  </si>
  <si>
    <t>Non-Resident Alien</t>
  </si>
  <si>
    <t>Unknown</t>
  </si>
  <si>
    <t>Delivery Mode of Major</t>
  </si>
  <si>
    <t>Residency  (Tuition Assessment)</t>
  </si>
  <si>
    <t>Time Status</t>
  </si>
  <si>
    <t>Degree Seeking Status</t>
  </si>
  <si>
    <t>Degree Seeking</t>
  </si>
  <si>
    <t>Not Degree Seeking</t>
  </si>
  <si>
    <t>College of Business and Management</t>
  </si>
  <si>
    <t>College of Education and Human Services</t>
  </si>
  <si>
    <t>College of Liberal Arts and Sciences</t>
  </si>
  <si>
    <t>College of Public Affairs and Administration</t>
  </si>
  <si>
    <t>Provost and Vice Chancellor of Academic Affairs</t>
  </si>
  <si>
    <t>Student Profile:  Fall 2011 (as of Census)</t>
  </si>
  <si>
    <t>University of Illinois Springfield</t>
  </si>
  <si>
    <t>Residency  (Address at Application)</t>
  </si>
  <si>
    <t>Student Profile:  Fall 2018 (as of Census)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</si>
</sst>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8" x14ac:knownFonts="1">
    <font>
      <sz val="10"/>
      <name val="Arial"/>
    </font>
    <font>
      <sz val="10"/>
      <name val="Arial"/>
      <family val="2"/>
    </font>
    <font>
      <b/>
      <sz val="10"/>
      <name val="Arial"/>
      <family val="2"/>
    </font>
    <font>
      <sz val="10"/>
      <name val="Arial"/>
      <family val="2"/>
    </font>
    <font>
      <sz val="8"/>
      <name val="Arial"/>
      <family val="2"/>
    </font>
    <font>
      <b/>
      <sz val="12"/>
      <name val="Arial"/>
      <family val="2"/>
    </font>
    <font>
      <i/>
      <sz val="8"/>
      <name val="Arial"/>
      <family val="2"/>
    </font>
    <font>
      <sz val="20"/>
      <name val="Arial"/>
      <family val="2"/>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44">
    <border>
      <left/>
      <right/>
      <top/>
      <bottom/>
      <diagonal/>
    </border>
    <border>
      <left/>
      <right style="hair">
        <color indexed="64"/>
      </right>
      <top style="hair">
        <color indexed="64"/>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top/>
      <bottom style="thin">
        <color indexed="64"/>
      </bottom>
      <diagonal/>
    </border>
    <border>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double">
        <color indexed="64"/>
      </right>
      <top/>
      <bottom style="hair">
        <color indexed="64"/>
      </bottom>
      <diagonal/>
    </border>
    <border>
      <left/>
      <right style="double">
        <color indexed="64"/>
      </right>
      <top style="hair">
        <color indexed="64"/>
      </top>
      <bottom/>
      <diagonal/>
    </border>
    <border>
      <left style="thin">
        <color indexed="64"/>
      </left>
      <right style="hair">
        <color indexed="64"/>
      </right>
      <top style="double">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98">
    <xf numFmtId="0" fontId="0" fillId="0" borderId="0" xfId="0"/>
    <xf numFmtId="0" fontId="0" fillId="0" borderId="1" xfId="0" applyBorder="1" applyAlignment="1"/>
    <xf numFmtId="0" fontId="0" fillId="0" borderId="0" xfId="0" applyAlignment="1">
      <alignment horizontal="right" indent="1"/>
    </xf>
    <xf numFmtId="3" fontId="0" fillId="0" borderId="0" xfId="0" applyNumberFormat="1"/>
    <xf numFmtId="3" fontId="0" fillId="0" borderId="12" xfId="0" applyNumberFormat="1" applyBorder="1" applyAlignment="1"/>
    <xf numFmtId="0" fontId="0" fillId="0" borderId="12" xfId="0" applyBorder="1" applyAlignment="1"/>
    <xf numFmtId="3" fontId="0" fillId="0" borderId="1" xfId="0" applyNumberFormat="1" applyBorder="1" applyAlignment="1"/>
    <xf numFmtId="3" fontId="0" fillId="0" borderId="4" xfId="0" applyNumberFormat="1" applyBorder="1" applyAlignment="1"/>
    <xf numFmtId="0" fontId="0" fillId="0" borderId="4" xfId="0" applyBorder="1" applyAlignment="1"/>
    <xf numFmtId="0" fontId="0" fillId="0" borderId="17" xfId="0" applyBorder="1" applyAlignment="1">
      <alignment horizontal="left" indent="1"/>
    </xf>
    <xf numFmtId="0" fontId="0" fillId="0" borderId="18" xfId="0" applyBorder="1" applyAlignment="1">
      <alignment horizontal="left" indent="1"/>
    </xf>
    <xf numFmtId="0" fontId="0" fillId="0" borderId="19" xfId="0" applyBorder="1" applyAlignment="1">
      <alignment horizontal="right"/>
    </xf>
    <xf numFmtId="0" fontId="0" fillId="0" borderId="19" xfId="0" applyBorder="1" applyAlignment="1">
      <alignment horizontal="left" indent="1"/>
    </xf>
    <xf numFmtId="0" fontId="4" fillId="0" borderId="0" xfId="0" applyFont="1"/>
    <xf numFmtId="0" fontId="4" fillId="0" borderId="0" xfId="0" applyFont="1" applyAlignment="1">
      <alignment horizontal="right" indent="1"/>
    </xf>
    <xf numFmtId="164" fontId="1" fillId="0" borderId="10" xfId="1" applyNumberFormat="1" applyFont="1" applyBorder="1" applyAlignment="1"/>
    <xf numFmtId="164" fontId="1" fillId="0" borderId="13" xfId="1" applyNumberFormat="1" applyFont="1" applyBorder="1" applyAlignment="1"/>
    <xf numFmtId="164" fontId="1" fillId="0" borderId="11" xfId="1" applyNumberFormat="1" applyFont="1" applyBorder="1" applyAlignment="1"/>
    <xf numFmtId="164" fontId="1" fillId="0" borderId="14" xfId="1" applyNumberFormat="1" applyFont="1" applyBorder="1" applyAlignment="1"/>
    <xf numFmtId="164" fontId="1" fillId="0" borderId="5" xfId="1" applyNumberFormat="1" applyFont="1" applyBorder="1" applyAlignment="1"/>
    <xf numFmtId="164" fontId="1" fillId="0" borderId="6" xfId="1" applyNumberFormat="1" applyFont="1" applyBorder="1" applyAlignment="1"/>
    <xf numFmtId="9" fontId="1" fillId="0" borderId="5" xfId="1" applyNumberFormat="1" applyFont="1" applyBorder="1" applyAlignment="1"/>
    <xf numFmtId="164" fontId="1" fillId="0" borderId="15" xfId="1" applyNumberFormat="1" applyFont="1" applyBorder="1" applyAlignment="1"/>
    <xf numFmtId="164" fontId="1" fillId="0" borderId="16" xfId="1" applyNumberFormat="1" applyFont="1" applyBorder="1" applyAlignment="1"/>
    <xf numFmtId="0" fontId="0" fillId="0" borderId="31" xfId="0" applyBorder="1" applyAlignment="1">
      <alignment horizontal="left" indent="1"/>
    </xf>
    <xf numFmtId="0" fontId="0" fillId="2" borderId="2" xfId="0" applyFill="1" applyBorder="1"/>
    <xf numFmtId="0" fontId="0" fillId="2" borderId="3" xfId="0" applyFill="1" applyBorder="1"/>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right" indent="1"/>
    </xf>
    <xf numFmtId="0" fontId="2" fillId="2" borderId="6" xfId="0" applyFont="1" applyFill="1" applyBorder="1" applyAlignment="1">
      <alignment horizontal="center"/>
    </xf>
    <xf numFmtId="0" fontId="2" fillId="2" borderId="7" xfId="0" applyFont="1" applyFill="1" applyBorder="1"/>
    <xf numFmtId="0" fontId="0" fillId="2" borderId="8" xfId="0" applyFill="1" applyBorder="1"/>
    <xf numFmtId="0" fontId="0" fillId="2" borderId="8" xfId="0" applyFill="1" applyBorder="1" applyAlignment="1">
      <alignment horizontal="right" indent="1"/>
    </xf>
    <xf numFmtId="0" fontId="0" fillId="2" borderId="9" xfId="0" applyFill="1" applyBorder="1"/>
    <xf numFmtId="0" fontId="2" fillId="2" borderId="20" xfId="0" applyFont="1" applyFill="1" applyBorder="1"/>
    <xf numFmtId="0" fontId="2" fillId="2" borderId="8" xfId="0" applyFont="1" applyFill="1" applyBorder="1"/>
    <xf numFmtId="0" fontId="2" fillId="2" borderId="8" xfId="0" applyFont="1" applyFill="1" applyBorder="1" applyAlignment="1">
      <alignment horizontal="right" indent="1"/>
    </xf>
    <xf numFmtId="0" fontId="0" fillId="2" borderId="8" xfId="0" applyFill="1" applyBorder="1" applyAlignment="1"/>
    <xf numFmtId="0" fontId="0" fillId="2" borderId="9" xfId="0" applyFill="1" applyBorder="1" applyAlignment="1"/>
    <xf numFmtId="0" fontId="2" fillId="2" borderId="9" xfId="0" applyFont="1" applyFill="1" applyBorder="1"/>
    <xf numFmtId="164" fontId="1" fillId="3" borderId="6" xfId="1" applyNumberFormat="1" applyFont="1" applyFill="1" applyBorder="1" applyAlignment="1"/>
    <xf numFmtId="0" fontId="0" fillId="3" borderId="17" xfId="0" applyFill="1" applyBorder="1" applyAlignment="1">
      <alignment horizontal="left" indent="1"/>
    </xf>
    <xf numFmtId="0" fontId="1" fillId="0" borderId="17" xfId="0" applyFont="1" applyBorder="1" applyAlignment="1">
      <alignment horizontal="left" indent="1"/>
    </xf>
    <xf numFmtId="0" fontId="1" fillId="0" borderId="18" xfId="0" applyFont="1" applyBorder="1" applyAlignment="1">
      <alignment horizontal="left" indent="1"/>
    </xf>
    <xf numFmtId="0" fontId="0" fillId="0" borderId="32" xfId="0" applyBorder="1" applyAlignment="1">
      <alignment horizontal="right"/>
    </xf>
    <xf numFmtId="3" fontId="0" fillId="0" borderId="33" xfId="0" applyNumberFormat="1" applyBorder="1" applyAlignment="1"/>
    <xf numFmtId="164" fontId="1" fillId="0" borderId="34" xfId="1" applyNumberFormat="1" applyFont="1" applyBorder="1" applyAlignment="1"/>
    <xf numFmtId="164" fontId="1" fillId="3" borderId="35" xfId="1" applyNumberFormat="1" applyFont="1" applyFill="1" applyBorder="1" applyAlignment="1"/>
    <xf numFmtId="0" fontId="3" fillId="0" borderId="36" xfId="0" applyFont="1" applyBorder="1" applyAlignment="1">
      <alignment horizontal="left" indent="1"/>
    </xf>
    <xf numFmtId="0" fontId="1" fillId="0" borderId="36" xfId="0" applyFont="1" applyBorder="1" applyAlignment="1">
      <alignment horizontal="left" indent="1"/>
    </xf>
    <xf numFmtId="0" fontId="7" fillId="0" borderId="0" xfId="0" applyFont="1"/>
    <xf numFmtId="3" fontId="0" fillId="0" borderId="12" xfId="0" applyNumberFormat="1" applyBorder="1" applyAlignment="1">
      <alignment vertical="center"/>
    </xf>
    <xf numFmtId="164" fontId="1" fillId="0" borderId="10" xfId="1" applyNumberFormat="1" applyFont="1" applyBorder="1" applyAlignment="1">
      <alignment vertical="center"/>
    </xf>
    <xf numFmtId="0" fontId="0" fillId="0" borderId="12" xfId="0" applyBorder="1" applyAlignment="1">
      <alignment vertical="center"/>
    </xf>
    <xf numFmtId="164" fontId="1" fillId="0" borderId="13" xfId="1" applyNumberFormat="1" applyFont="1" applyBorder="1" applyAlignment="1">
      <alignment vertical="center"/>
    </xf>
    <xf numFmtId="0" fontId="0" fillId="0" borderId="17" xfId="0" applyBorder="1" applyAlignment="1">
      <alignment horizontal="left" vertical="center" indent="1"/>
    </xf>
    <xf numFmtId="166" fontId="0" fillId="0" borderId="0" xfId="0" applyNumberFormat="1"/>
    <xf numFmtId="3" fontId="0" fillId="0" borderId="12" xfId="0" applyNumberFormat="1" applyFill="1" applyBorder="1" applyAlignment="1"/>
    <xf numFmtId="0" fontId="4" fillId="0" borderId="0" xfId="0" applyFont="1" applyAlignment="1"/>
    <xf numFmtId="0" fontId="4" fillId="0" borderId="0" xfId="0" applyFont="1" applyAlignment="1">
      <alignment horizontal="right"/>
    </xf>
    <xf numFmtId="0" fontId="6" fillId="0" borderId="0" xfId="0" quotePrefix="1" applyFont="1" applyAlignment="1">
      <alignment horizontal="right"/>
    </xf>
    <xf numFmtId="0" fontId="6" fillId="0" borderId="0" xfId="0" applyFont="1" applyAlignment="1">
      <alignment horizontal="right"/>
    </xf>
    <xf numFmtId="166" fontId="0" fillId="0" borderId="37" xfId="0" applyNumberFormat="1" applyBorder="1" applyAlignment="1">
      <alignment horizontal="right" indent="3"/>
    </xf>
    <xf numFmtId="166" fontId="0" fillId="0" borderId="38" xfId="0" applyNumberFormat="1" applyBorder="1" applyAlignment="1">
      <alignment horizontal="right" indent="3"/>
    </xf>
    <xf numFmtId="166" fontId="0" fillId="0" borderId="39" xfId="0" applyNumberFormat="1" applyBorder="1" applyAlignment="1">
      <alignment horizontal="right" indent="2"/>
    </xf>
    <xf numFmtId="166" fontId="0" fillId="0" borderId="38" xfId="0" applyNumberFormat="1" applyBorder="1" applyAlignment="1">
      <alignment horizontal="right" indent="2"/>
    </xf>
    <xf numFmtId="166" fontId="0" fillId="0" borderId="39" xfId="0" applyNumberFormat="1" applyFill="1" applyBorder="1" applyAlignment="1">
      <alignment horizontal="right" indent="2"/>
    </xf>
    <xf numFmtId="166" fontId="0" fillId="0" borderId="40" xfId="0" applyNumberFormat="1" applyFill="1" applyBorder="1" applyAlignment="1">
      <alignment horizontal="right" indent="2"/>
    </xf>
    <xf numFmtId="0" fontId="4" fillId="0" borderId="0" xfId="0" applyFont="1" applyAlignment="1">
      <alignment wrapText="1"/>
    </xf>
    <xf numFmtId="2" fontId="0" fillId="0" borderId="24" xfId="0" applyNumberFormat="1" applyBorder="1" applyAlignment="1">
      <alignment horizontal="right" indent="3"/>
    </xf>
    <xf numFmtId="2" fontId="0" fillId="0" borderId="25" xfId="0" applyNumberFormat="1" applyBorder="1" applyAlignment="1">
      <alignment horizontal="right" indent="3"/>
    </xf>
    <xf numFmtId="2" fontId="0" fillId="0" borderId="24" xfId="0" applyNumberFormat="1" applyFill="1" applyBorder="1" applyAlignment="1">
      <alignment horizontal="right" indent="3"/>
    </xf>
    <xf numFmtId="2" fontId="0" fillId="0" borderId="28" xfId="0" applyNumberFormat="1" applyFill="1" applyBorder="1" applyAlignment="1">
      <alignment horizontal="right" indent="3"/>
    </xf>
    <xf numFmtId="2" fontId="0" fillId="0" borderId="26" xfId="0" applyNumberFormat="1" applyBorder="1" applyAlignment="1">
      <alignment horizontal="right" indent="3"/>
    </xf>
    <xf numFmtId="2" fontId="0" fillId="0" borderId="27" xfId="0" applyNumberFormat="1" applyBorder="1" applyAlignment="1">
      <alignment horizontal="right" indent="3"/>
    </xf>
    <xf numFmtId="2" fontId="0" fillId="0" borderId="26" xfId="0" applyNumberFormat="1" applyFill="1" applyBorder="1" applyAlignment="1">
      <alignment horizontal="right" indent="3"/>
    </xf>
    <xf numFmtId="2" fontId="0" fillId="0" borderId="29" xfId="0" applyNumberFormat="1" applyFill="1" applyBorder="1" applyAlignment="1">
      <alignment horizontal="right" indent="3"/>
    </xf>
    <xf numFmtId="0" fontId="5" fillId="0" borderId="0" xfId="0" applyFont="1" applyAlignment="1">
      <alignment horizontal="center"/>
    </xf>
    <xf numFmtId="0" fontId="2" fillId="2" borderId="21" xfId="0" applyFont="1" applyFill="1" applyBorder="1" applyAlignment="1">
      <alignment horizontal="center"/>
    </xf>
    <xf numFmtId="0" fontId="2" fillId="2" borderId="22" xfId="0" applyFont="1" applyFill="1" applyBorder="1" applyAlignment="1">
      <alignment horizontal="center"/>
    </xf>
    <xf numFmtId="0" fontId="2" fillId="2" borderId="30" xfId="0" applyFont="1" applyFill="1" applyBorder="1" applyAlignment="1">
      <alignment horizontal="center"/>
    </xf>
    <xf numFmtId="0" fontId="2" fillId="2" borderId="23" xfId="0" applyFont="1" applyFill="1" applyBorder="1" applyAlignment="1">
      <alignment horizontal="center"/>
    </xf>
    <xf numFmtId="166" fontId="0" fillId="0" borderId="40" xfId="0" applyNumberFormat="1" applyBorder="1" applyAlignment="1">
      <alignment horizontal="right" indent="2"/>
    </xf>
    <xf numFmtId="2" fontId="0" fillId="0" borderId="28" xfId="0" applyNumberFormat="1" applyBorder="1" applyAlignment="1">
      <alignment horizontal="right" indent="3"/>
    </xf>
    <xf numFmtId="2" fontId="0" fillId="0" borderId="29" xfId="0" applyNumberFormat="1" applyBorder="1" applyAlignment="1">
      <alignment horizontal="right" indent="3"/>
    </xf>
    <xf numFmtId="166" fontId="0" fillId="0" borderId="41" xfId="0" applyNumberFormat="1" applyBorder="1" applyAlignment="1">
      <alignment horizontal="center"/>
    </xf>
    <xf numFmtId="166" fontId="0" fillId="0" borderId="42" xfId="0" applyNumberFormat="1" applyBorder="1" applyAlignment="1">
      <alignment horizontal="center"/>
    </xf>
    <xf numFmtId="166" fontId="0" fillId="0" borderId="43" xfId="0" applyNumberFormat="1" applyBorder="1" applyAlignment="1">
      <alignment horizontal="center"/>
    </xf>
    <xf numFmtId="166" fontId="0" fillId="0" borderId="9" xfId="0" applyNumberFormat="1" applyBorder="1" applyAlignment="1">
      <alignment horizontal="center"/>
    </xf>
    <xf numFmtId="0" fontId="0" fillId="0" borderId="37" xfId="0" applyBorder="1" applyAlignment="1">
      <alignment horizontal="right" indent="3"/>
    </xf>
    <xf numFmtId="0" fontId="0" fillId="0" borderId="38" xfId="0" applyBorder="1" applyAlignment="1">
      <alignment horizontal="right" indent="3"/>
    </xf>
    <xf numFmtId="165" fontId="0" fillId="0" borderId="39" xfId="0" applyNumberFormat="1" applyBorder="1" applyAlignment="1">
      <alignment horizontal="right" indent="2"/>
    </xf>
    <xf numFmtId="165" fontId="0" fillId="0" borderId="38" xfId="0" applyNumberFormat="1" applyBorder="1" applyAlignment="1">
      <alignment horizontal="right" indent="2"/>
    </xf>
    <xf numFmtId="165" fontId="0" fillId="0" borderId="37" xfId="0" applyNumberFormat="1" applyBorder="1" applyAlignment="1">
      <alignment horizontal="right" indent="3"/>
    </xf>
    <xf numFmtId="165" fontId="0" fillId="0" borderId="38" xfId="0" applyNumberFormat="1" applyBorder="1" applyAlignment="1">
      <alignment horizontal="right" indent="3"/>
    </xf>
    <xf numFmtId="2" fontId="0" fillId="0" borderId="39" xfId="0" applyNumberFormat="1" applyBorder="1" applyAlignment="1">
      <alignment horizontal="right" indent="2"/>
    </xf>
    <xf numFmtId="2" fontId="0" fillId="0" borderId="40" xfId="0" applyNumberFormat="1" applyBorder="1" applyAlignment="1">
      <alignment horizontal="right" indent="2"/>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63"/>
  <sheetViews>
    <sheetView tabSelected="1" zoomScale="96" zoomScaleNormal="96" workbookViewId="0">
      <selection activeCell="A3" sqref="A3:I3"/>
    </sheetView>
  </sheetViews>
  <sheetFormatPr defaultRowHeight="12.75" x14ac:dyDescent="0.2"/>
  <cols>
    <col min="1" max="1" width="31.7109375" customWidth="1"/>
    <col min="2" max="4" width="7.5703125" customWidth="1"/>
    <col min="6" max="6" width="6.7109375" style="2" hidden="1" customWidth="1"/>
    <col min="7" max="7" width="9.140625" hidden="1" customWidth="1"/>
    <col min="8" max="8" width="7.5703125" customWidth="1"/>
    <col min="9" max="9" width="8" customWidth="1"/>
  </cols>
  <sheetData>
    <row r="2" spans="1:11" ht="15.75" x14ac:dyDescent="0.25">
      <c r="A2" s="78" t="s">
        <v>58</v>
      </c>
      <c r="B2" s="78"/>
      <c r="C2" s="78"/>
      <c r="D2" s="78"/>
      <c r="E2" s="78"/>
      <c r="F2" s="78"/>
      <c r="G2" s="78"/>
      <c r="H2" s="78"/>
      <c r="I2" s="78"/>
    </row>
    <row r="3" spans="1:11" ht="15.75" x14ac:dyDescent="0.25">
      <c r="A3" s="78" t="s">
        <v>60</v>
      </c>
      <c r="B3" s="78"/>
      <c r="C3" s="78"/>
      <c r="D3" s="78"/>
      <c r="E3" s="78"/>
      <c r="F3" s="78"/>
      <c r="G3" s="78"/>
      <c r="H3" s="78"/>
      <c r="I3" s="78"/>
    </row>
    <row r="4" spans="1:11" ht="15.75" x14ac:dyDescent="0.25">
      <c r="A4" s="78" t="s">
        <v>52</v>
      </c>
      <c r="B4" s="78"/>
      <c r="C4" s="78"/>
      <c r="D4" s="78"/>
      <c r="E4" s="78"/>
      <c r="F4" s="78"/>
      <c r="G4" s="78"/>
      <c r="H4" s="78"/>
      <c r="I4" s="78"/>
    </row>
    <row r="5" spans="1:11" ht="13.5" thickBot="1" x14ac:dyDescent="0.25"/>
    <row r="6" spans="1:11" ht="13.5" thickTop="1" x14ac:dyDescent="0.2">
      <c r="A6" s="25"/>
      <c r="B6" s="79" t="s">
        <v>0</v>
      </c>
      <c r="C6" s="80"/>
      <c r="D6" s="81" t="s">
        <v>35</v>
      </c>
      <c r="E6" s="80"/>
      <c r="F6" s="79" t="s">
        <v>3</v>
      </c>
      <c r="G6" s="80"/>
      <c r="H6" s="79" t="s">
        <v>7</v>
      </c>
      <c r="I6" s="82"/>
    </row>
    <row r="7" spans="1:11" x14ac:dyDescent="0.2">
      <c r="A7" s="26"/>
      <c r="B7" s="27" t="s">
        <v>1</v>
      </c>
      <c r="C7" s="28" t="s">
        <v>2</v>
      </c>
      <c r="D7" s="27" t="s">
        <v>1</v>
      </c>
      <c r="E7" s="28" t="s">
        <v>2</v>
      </c>
      <c r="F7" s="29" t="s">
        <v>1</v>
      </c>
      <c r="G7" s="28" t="s">
        <v>2</v>
      </c>
      <c r="H7" s="27" t="s">
        <v>1</v>
      </c>
      <c r="I7" s="30" t="s">
        <v>2</v>
      </c>
    </row>
    <row r="8" spans="1:11" x14ac:dyDescent="0.2">
      <c r="A8" s="31" t="s">
        <v>4</v>
      </c>
      <c r="B8" s="32"/>
      <c r="C8" s="32"/>
      <c r="D8" s="32"/>
      <c r="E8" s="32"/>
      <c r="F8" s="33"/>
      <c r="G8" s="32"/>
      <c r="H8" s="32"/>
      <c r="I8" s="34"/>
    </row>
    <row r="9" spans="1:11" ht="12.75" customHeight="1" x14ac:dyDescent="0.35">
      <c r="A9" s="56" t="s">
        <v>5</v>
      </c>
      <c r="B9" s="52">
        <v>385</v>
      </c>
      <c r="C9" s="53">
        <f>B9/B11</f>
        <v>0.55000000000000004</v>
      </c>
      <c r="D9" s="52">
        <v>197</v>
      </c>
      <c r="E9" s="53">
        <f>D9/D11</f>
        <v>0.54570637119113574</v>
      </c>
      <c r="F9" s="54">
        <v>0</v>
      </c>
      <c r="G9" s="53" t="e">
        <f>F9/F11</f>
        <v>#DIV/0!</v>
      </c>
      <c r="H9" s="52">
        <f>B9+D9+F9</f>
        <v>582</v>
      </c>
      <c r="I9" s="55">
        <f>H9/H11</f>
        <v>0.54853911404335531</v>
      </c>
      <c r="K9" s="51"/>
    </row>
    <row r="10" spans="1:11" x14ac:dyDescent="0.2">
      <c r="A10" s="10" t="s">
        <v>6</v>
      </c>
      <c r="B10" s="6">
        <v>315</v>
      </c>
      <c r="C10" s="17">
        <f>B10/B11</f>
        <v>0.45</v>
      </c>
      <c r="D10" s="6">
        <v>164</v>
      </c>
      <c r="E10" s="17">
        <f>D10/D11</f>
        <v>0.45429362880886426</v>
      </c>
      <c r="F10" s="1">
        <v>0</v>
      </c>
      <c r="G10" s="17" t="e">
        <f>F10/F11</f>
        <v>#DIV/0!</v>
      </c>
      <c r="H10" s="6">
        <f>B10+D10+F10</f>
        <v>479</v>
      </c>
      <c r="I10" s="18">
        <f>H10/H11</f>
        <v>0.45146088595664469</v>
      </c>
    </row>
    <row r="11" spans="1:11" x14ac:dyDescent="0.2">
      <c r="A11" s="11" t="s">
        <v>7</v>
      </c>
      <c r="B11" s="7">
        <f>SUM(B9:B10)</f>
        <v>700</v>
      </c>
      <c r="C11" s="19">
        <f>SUM(C9:C10)</f>
        <v>1</v>
      </c>
      <c r="D11" s="7">
        <f>D9+D10</f>
        <v>361</v>
      </c>
      <c r="E11" s="19">
        <f>SUM(E9:E10)</f>
        <v>1</v>
      </c>
      <c r="F11" s="8">
        <f>SUM(F9:F10)</f>
        <v>0</v>
      </c>
      <c r="G11" s="19" t="e">
        <f>SUM(G9:G10)</f>
        <v>#DIV/0!</v>
      </c>
      <c r="H11" s="7">
        <f>B11+D11+F11</f>
        <v>1061</v>
      </c>
      <c r="I11" s="20">
        <f>SUM(I9:I10)</f>
        <v>1</v>
      </c>
    </row>
    <row r="12" spans="1:11" x14ac:dyDescent="0.2">
      <c r="A12" s="31" t="s">
        <v>8</v>
      </c>
      <c r="B12" s="38"/>
      <c r="C12" s="38"/>
      <c r="D12" s="38"/>
      <c r="E12" s="38"/>
      <c r="F12" s="38"/>
      <c r="G12" s="38"/>
      <c r="H12" s="38"/>
      <c r="I12" s="39"/>
    </row>
    <row r="13" spans="1:11" x14ac:dyDescent="0.2">
      <c r="A13" s="9" t="s">
        <v>39</v>
      </c>
      <c r="B13" s="5">
        <v>0</v>
      </c>
      <c r="C13" s="15">
        <f>B13/B22</f>
        <v>0</v>
      </c>
      <c r="D13" s="5">
        <v>0</v>
      </c>
      <c r="E13" s="15">
        <f>D13/D22</f>
        <v>0</v>
      </c>
      <c r="F13" s="5">
        <v>0</v>
      </c>
      <c r="G13" s="15" t="e">
        <f>F13/F22</f>
        <v>#DIV/0!</v>
      </c>
      <c r="H13" s="4">
        <f t="shared" ref="H13:H21" si="0">B13+D13+F13</f>
        <v>0</v>
      </c>
      <c r="I13" s="16">
        <f>H13/H22</f>
        <v>0</v>
      </c>
    </row>
    <row r="14" spans="1:11" x14ac:dyDescent="0.2">
      <c r="A14" s="10" t="s">
        <v>9</v>
      </c>
      <c r="B14" s="1">
        <v>19</v>
      </c>
      <c r="C14" s="17">
        <f>B14/B22</f>
        <v>2.7142857142857142E-2</v>
      </c>
      <c r="D14" s="1">
        <v>24</v>
      </c>
      <c r="E14" s="17">
        <f>D14/D22</f>
        <v>6.6481994459833799E-2</v>
      </c>
      <c r="F14" s="1">
        <v>0</v>
      </c>
      <c r="G14" s="17" t="e">
        <f>F14/F22</f>
        <v>#DIV/0!</v>
      </c>
      <c r="H14" s="6">
        <f t="shared" si="0"/>
        <v>43</v>
      </c>
      <c r="I14" s="18">
        <f>H14/H22</f>
        <v>4.0527803958529687E-2</v>
      </c>
    </row>
    <row r="15" spans="1:11" x14ac:dyDescent="0.2">
      <c r="A15" s="10" t="s">
        <v>40</v>
      </c>
      <c r="B15" s="1">
        <v>90</v>
      </c>
      <c r="C15" s="17">
        <f>B15/B22</f>
        <v>0.12857142857142856</v>
      </c>
      <c r="D15" s="1">
        <v>19</v>
      </c>
      <c r="E15" s="17">
        <f>D15/D22</f>
        <v>5.2631578947368418E-2</v>
      </c>
      <c r="F15" s="1">
        <v>0</v>
      </c>
      <c r="G15" s="17" t="e">
        <f>F15/F22</f>
        <v>#DIV/0!</v>
      </c>
      <c r="H15" s="6">
        <f t="shared" si="0"/>
        <v>109</v>
      </c>
      <c r="I15" s="18">
        <f>H15/H22</f>
        <v>0.10273327049952875</v>
      </c>
    </row>
    <row r="16" spans="1:11" x14ac:dyDescent="0.2">
      <c r="A16" s="10" t="s">
        <v>41</v>
      </c>
      <c r="B16" s="1">
        <v>40</v>
      </c>
      <c r="C16" s="17">
        <f>B16/B22</f>
        <v>5.7142857142857141E-2</v>
      </c>
      <c r="D16" s="1">
        <v>13</v>
      </c>
      <c r="E16" s="17">
        <f>D16/D22</f>
        <v>3.6011080332409975E-2</v>
      </c>
      <c r="F16" s="1">
        <v>0</v>
      </c>
      <c r="G16" s="17" t="e">
        <f>F16/F22</f>
        <v>#DIV/0!</v>
      </c>
      <c r="H16" s="6">
        <f t="shared" si="0"/>
        <v>53</v>
      </c>
      <c r="I16" s="18">
        <f>H16/H22</f>
        <v>4.9952874646559849E-2</v>
      </c>
    </row>
    <row r="17" spans="1:9" x14ac:dyDescent="0.2">
      <c r="A17" s="10" t="s">
        <v>42</v>
      </c>
      <c r="B17" s="1">
        <v>0</v>
      </c>
      <c r="C17" s="17">
        <f>B17/B22</f>
        <v>0</v>
      </c>
      <c r="D17" s="1">
        <v>0</v>
      </c>
      <c r="E17" s="17">
        <f>D17/D22</f>
        <v>0</v>
      </c>
      <c r="F17" s="1">
        <v>0</v>
      </c>
      <c r="G17" s="17" t="e">
        <f>F17/F22</f>
        <v>#DIV/0!</v>
      </c>
      <c r="H17" s="6">
        <f t="shared" si="0"/>
        <v>0</v>
      </c>
      <c r="I17" s="18">
        <f>H17/H22</f>
        <v>0</v>
      </c>
    </row>
    <row r="18" spans="1:9" x14ac:dyDescent="0.2">
      <c r="A18" s="10" t="s">
        <v>10</v>
      </c>
      <c r="B18" s="6">
        <v>471</v>
      </c>
      <c r="C18" s="17">
        <f>B18/B22</f>
        <v>0.67285714285714282</v>
      </c>
      <c r="D18" s="6">
        <v>164</v>
      </c>
      <c r="E18" s="17">
        <f>D18/D22</f>
        <v>0.45429362880886426</v>
      </c>
      <c r="F18" s="1">
        <v>0</v>
      </c>
      <c r="G18" s="17" t="e">
        <f>F18/F22</f>
        <v>#DIV/0!</v>
      </c>
      <c r="H18" s="6">
        <f t="shared" si="0"/>
        <v>635</v>
      </c>
      <c r="I18" s="18">
        <f>H18/H22</f>
        <v>0.59849198868991516</v>
      </c>
    </row>
    <row r="19" spans="1:9" x14ac:dyDescent="0.2">
      <c r="A19" s="10" t="s">
        <v>43</v>
      </c>
      <c r="B19" s="6">
        <v>25</v>
      </c>
      <c r="C19" s="17">
        <f>B19/B22</f>
        <v>3.5714285714285712E-2</v>
      </c>
      <c r="D19" s="6">
        <v>9</v>
      </c>
      <c r="E19" s="17">
        <f>D19/D22</f>
        <v>2.4930747922437674E-2</v>
      </c>
      <c r="F19" s="1">
        <v>0</v>
      </c>
      <c r="G19" s="17" t="e">
        <f>F19/F22</f>
        <v>#DIV/0!</v>
      </c>
      <c r="H19" s="6">
        <f t="shared" si="0"/>
        <v>34</v>
      </c>
      <c r="I19" s="18">
        <f>H19/H22</f>
        <v>3.2045240339302547E-2</v>
      </c>
    </row>
    <row r="20" spans="1:9" x14ac:dyDescent="0.2">
      <c r="A20" s="10" t="s">
        <v>44</v>
      </c>
      <c r="B20" s="1">
        <v>51</v>
      </c>
      <c r="C20" s="17">
        <f>B20/B22</f>
        <v>7.2857142857142856E-2</v>
      </c>
      <c r="D20" s="1">
        <v>128</v>
      </c>
      <c r="E20" s="17">
        <f>D20/D22</f>
        <v>0.35457063711911357</v>
      </c>
      <c r="F20" s="1">
        <v>0</v>
      </c>
      <c r="G20" s="17" t="e">
        <f>F20/F22</f>
        <v>#DIV/0!</v>
      </c>
      <c r="H20" s="6">
        <f t="shared" si="0"/>
        <v>179</v>
      </c>
      <c r="I20" s="18">
        <f>H20/H22</f>
        <v>0.16870876531573986</v>
      </c>
    </row>
    <row r="21" spans="1:9" x14ac:dyDescent="0.2">
      <c r="A21" s="24" t="s">
        <v>45</v>
      </c>
      <c r="B21" s="8">
        <v>4</v>
      </c>
      <c r="C21" s="17">
        <f>B21/B22</f>
        <v>5.7142857142857143E-3</v>
      </c>
      <c r="D21" s="8">
        <v>4</v>
      </c>
      <c r="E21" s="17">
        <f>D21/D22</f>
        <v>1.1080332409972299E-2</v>
      </c>
      <c r="F21" s="8">
        <v>0</v>
      </c>
      <c r="G21" s="17" t="e">
        <f>F21/F22</f>
        <v>#DIV/0!</v>
      </c>
      <c r="H21" s="7">
        <f t="shared" si="0"/>
        <v>8</v>
      </c>
      <c r="I21" s="20">
        <f>H21/H22</f>
        <v>7.540056550424128E-3</v>
      </c>
    </row>
    <row r="22" spans="1:9" x14ac:dyDescent="0.2">
      <c r="A22" s="11" t="s">
        <v>7</v>
      </c>
      <c r="B22" s="7">
        <f>SUM(B13:B21)</f>
        <v>700</v>
      </c>
      <c r="C22" s="19">
        <f>SUM(C13:C21)</f>
        <v>0.99999999999999989</v>
      </c>
      <c r="D22" s="7">
        <f>SUM(D13:D21)</f>
        <v>361</v>
      </c>
      <c r="E22" s="19">
        <f>SUM(E13:E21)</f>
        <v>0.99999999999999989</v>
      </c>
      <c r="F22" s="8">
        <f>SUM(F13:F21)</f>
        <v>0</v>
      </c>
      <c r="G22" s="19" t="e">
        <f>SUM(G13:G20)</f>
        <v>#DIV/0!</v>
      </c>
      <c r="H22" s="7">
        <f>SUM(H13:H21)</f>
        <v>1061</v>
      </c>
      <c r="I22" s="20">
        <f>SUM(I13:I21)</f>
        <v>1</v>
      </c>
    </row>
    <row r="23" spans="1:9" x14ac:dyDescent="0.2">
      <c r="A23" s="31" t="s">
        <v>11</v>
      </c>
      <c r="B23" s="38"/>
      <c r="C23" s="38"/>
      <c r="D23" s="38"/>
      <c r="E23" s="38"/>
      <c r="F23" s="38"/>
      <c r="G23" s="38"/>
      <c r="H23" s="38"/>
      <c r="I23" s="39"/>
    </row>
    <row r="24" spans="1:9" x14ac:dyDescent="0.2">
      <c r="A24" s="42" t="s">
        <v>12</v>
      </c>
      <c r="B24" s="5">
        <v>1</v>
      </c>
      <c r="C24" s="15">
        <f t="shared" ref="C24:C33" si="1">B24/$B$34</f>
        <v>1.4285714285714286E-3</v>
      </c>
      <c r="D24" s="5">
        <v>0</v>
      </c>
      <c r="E24" s="15">
        <f>D24/D34</f>
        <v>0</v>
      </c>
      <c r="F24" s="5">
        <v>0</v>
      </c>
      <c r="G24" s="15" t="e">
        <f>F24/F34</f>
        <v>#DIV/0!</v>
      </c>
      <c r="H24" s="5">
        <f t="shared" ref="H24:H34" si="2">B24+D24+F24</f>
        <v>1</v>
      </c>
      <c r="I24" s="16">
        <f>H24/H34</f>
        <v>9.42507068803016E-4</v>
      </c>
    </row>
    <row r="25" spans="1:9" x14ac:dyDescent="0.2">
      <c r="A25" s="10" t="s">
        <v>13</v>
      </c>
      <c r="B25" s="1">
        <v>91</v>
      </c>
      <c r="C25" s="15">
        <f t="shared" si="1"/>
        <v>0.13</v>
      </c>
      <c r="D25" s="1">
        <v>0</v>
      </c>
      <c r="E25" s="17">
        <f>D25/D34</f>
        <v>0</v>
      </c>
      <c r="F25" s="1">
        <v>0</v>
      </c>
      <c r="G25" s="17" t="e">
        <f>F25/F34</f>
        <v>#DIV/0!</v>
      </c>
      <c r="H25" s="1">
        <f t="shared" si="2"/>
        <v>91</v>
      </c>
      <c r="I25" s="18">
        <f>H25/H34</f>
        <v>8.5768143261074459E-2</v>
      </c>
    </row>
    <row r="26" spans="1:9" x14ac:dyDescent="0.2">
      <c r="A26" s="10" t="s">
        <v>14</v>
      </c>
      <c r="B26" s="1">
        <v>179</v>
      </c>
      <c r="C26" s="15">
        <f t="shared" si="1"/>
        <v>0.25571428571428573</v>
      </c>
      <c r="D26" s="1">
        <v>2</v>
      </c>
      <c r="E26" s="17">
        <f>D26/D34</f>
        <v>5.5401662049861496E-3</v>
      </c>
      <c r="F26" s="1">
        <v>0</v>
      </c>
      <c r="G26" s="17" t="e">
        <f>F26/F34</f>
        <v>#DIV/0!</v>
      </c>
      <c r="H26" s="5">
        <f t="shared" si="2"/>
        <v>181</v>
      </c>
      <c r="I26" s="18">
        <f>H26/H34</f>
        <v>0.17059377945334589</v>
      </c>
    </row>
    <row r="27" spans="1:9" x14ac:dyDescent="0.2">
      <c r="A27" s="10" t="s">
        <v>15</v>
      </c>
      <c r="B27" s="1">
        <v>153</v>
      </c>
      <c r="C27" s="15">
        <f t="shared" si="1"/>
        <v>0.21857142857142858</v>
      </c>
      <c r="D27" s="1">
        <v>105</v>
      </c>
      <c r="E27" s="17">
        <f>D27/D34</f>
        <v>0.29085872576177285</v>
      </c>
      <c r="F27" s="1">
        <v>0</v>
      </c>
      <c r="G27" s="17" t="e">
        <f>F27/F34</f>
        <v>#DIV/0!</v>
      </c>
      <c r="H27" s="5">
        <f t="shared" si="2"/>
        <v>258</v>
      </c>
      <c r="I27" s="18">
        <f>H27/H34</f>
        <v>0.24316682375117812</v>
      </c>
    </row>
    <row r="28" spans="1:9" x14ac:dyDescent="0.2">
      <c r="A28" s="10" t="s">
        <v>16</v>
      </c>
      <c r="B28" s="1">
        <v>95</v>
      </c>
      <c r="C28" s="15">
        <f t="shared" si="1"/>
        <v>0.1357142857142857</v>
      </c>
      <c r="D28" s="1">
        <v>104</v>
      </c>
      <c r="E28" s="17">
        <f>D28/D34</f>
        <v>0.2880886426592798</v>
      </c>
      <c r="F28" s="1">
        <v>0</v>
      </c>
      <c r="G28" s="17" t="e">
        <f>F28/F34</f>
        <v>#DIV/0!</v>
      </c>
      <c r="H28" s="5">
        <f t="shared" si="2"/>
        <v>199</v>
      </c>
      <c r="I28" s="18">
        <f>H28/H34</f>
        <v>0.1875589066918002</v>
      </c>
    </row>
    <row r="29" spans="1:9" x14ac:dyDescent="0.2">
      <c r="A29" s="10" t="s">
        <v>17</v>
      </c>
      <c r="B29" s="1">
        <v>69</v>
      </c>
      <c r="C29" s="15">
        <f t="shared" si="1"/>
        <v>9.8571428571428574E-2</v>
      </c>
      <c r="D29" s="1">
        <v>56</v>
      </c>
      <c r="E29" s="17">
        <f>D29/D34</f>
        <v>0.15512465373961218</v>
      </c>
      <c r="F29" s="1">
        <v>0</v>
      </c>
      <c r="G29" s="17" t="e">
        <f>F29/F34</f>
        <v>#DIV/0!</v>
      </c>
      <c r="H29" s="5">
        <f t="shared" si="2"/>
        <v>125</v>
      </c>
      <c r="I29" s="18">
        <f>H29/H34</f>
        <v>0.11781338360037701</v>
      </c>
    </row>
    <row r="30" spans="1:9" x14ac:dyDescent="0.2">
      <c r="A30" s="10" t="s">
        <v>18</v>
      </c>
      <c r="B30" s="1">
        <v>53</v>
      </c>
      <c r="C30" s="15">
        <f t="shared" si="1"/>
        <v>7.571428571428572E-2</v>
      </c>
      <c r="D30" s="1">
        <v>38</v>
      </c>
      <c r="E30" s="17">
        <f>D30/D34</f>
        <v>0.10526315789473684</v>
      </c>
      <c r="F30" s="1">
        <v>0</v>
      </c>
      <c r="G30" s="17" t="e">
        <f>F30/F34</f>
        <v>#DIV/0!</v>
      </c>
      <c r="H30" s="5">
        <f t="shared" si="2"/>
        <v>91</v>
      </c>
      <c r="I30" s="18">
        <f>H30/H34</f>
        <v>8.5768143261074459E-2</v>
      </c>
    </row>
    <row r="31" spans="1:9" x14ac:dyDescent="0.2">
      <c r="A31" s="10" t="s">
        <v>19</v>
      </c>
      <c r="B31" s="1">
        <v>45</v>
      </c>
      <c r="C31" s="15">
        <f t="shared" si="1"/>
        <v>6.4285714285714279E-2</v>
      </c>
      <c r="D31" s="1">
        <v>43</v>
      </c>
      <c r="E31" s="17">
        <f>D31/D34</f>
        <v>0.11911357340720222</v>
      </c>
      <c r="F31" s="1">
        <v>0</v>
      </c>
      <c r="G31" s="17" t="e">
        <f>F31/F34</f>
        <v>#DIV/0!</v>
      </c>
      <c r="H31" s="5">
        <f t="shared" si="2"/>
        <v>88</v>
      </c>
      <c r="I31" s="18">
        <f>H31/H34</f>
        <v>8.2940622054665417E-2</v>
      </c>
    </row>
    <row r="32" spans="1:9" x14ac:dyDescent="0.2">
      <c r="A32" s="10" t="s">
        <v>20</v>
      </c>
      <c r="B32" s="1">
        <v>14</v>
      </c>
      <c r="C32" s="15">
        <f t="shared" si="1"/>
        <v>0.02</v>
      </c>
      <c r="D32" s="1">
        <v>11</v>
      </c>
      <c r="E32" s="17">
        <f>D32/D34</f>
        <v>3.0470914127423823E-2</v>
      </c>
      <c r="F32" s="1">
        <v>0</v>
      </c>
      <c r="G32" s="17" t="e">
        <f>F32/F34</f>
        <v>#DIV/0!</v>
      </c>
      <c r="H32" s="5">
        <f t="shared" si="2"/>
        <v>25</v>
      </c>
      <c r="I32" s="18">
        <f>H32/H34</f>
        <v>2.35626767200754E-2</v>
      </c>
    </row>
    <row r="33" spans="1:10" x14ac:dyDescent="0.2">
      <c r="A33" s="10" t="s">
        <v>21</v>
      </c>
      <c r="B33" s="1">
        <v>0</v>
      </c>
      <c r="C33" s="15">
        <f t="shared" si="1"/>
        <v>0</v>
      </c>
      <c r="D33" s="1">
        <v>2</v>
      </c>
      <c r="E33" s="17">
        <f>D33/D34</f>
        <v>5.5401662049861496E-3</v>
      </c>
      <c r="F33" s="1">
        <v>0</v>
      </c>
      <c r="G33" s="17" t="e">
        <f>F33/F34</f>
        <v>#DIV/0!</v>
      </c>
      <c r="H33" s="5">
        <f t="shared" si="2"/>
        <v>2</v>
      </c>
      <c r="I33" s="18">
        <f>H33/H34</f>
        <v>1.885014137606032E-3</v>
      </c>
    </row>
    <row r="34" spans="1:10" x14ac:dyDescent="0.2">
      <c r="A34" s="11" t="s">
        <v>7</v>
      </c>
      <c r="B34" s="7">
        <f t="shared" ref="B34:G34" si="3">SUM(B24:B33)</f>
        <v>700</v>
      </c>
      <c r="C34" s="19">
        <f t="shared" si="3"/>
        <v>0.99999999999999989</v>
      </c>
      <c r="D34" s="7">
        <f t="shared" si="3"/>
        <v>361</v>
      </c>
      <c r="E34" s="19">
        <f t="shared" si="3"/>
        <v>0.99999999999999989</v>
      </c>
      <c r="F34" s="7">
        <f t="shared" si="3"/>
        <v>0</v>
      </c>
      <c r="G34" s="19" t="e">
        <f t="shared" si="3"/>
        <v>#DIV/0!</v>
      </c>
      <c r="H34" s="4">
        <f t="shared" si="2"/>
        <v>1061</v>
      </c>
      <c r="I34" s="20">
        <f>SUM(I24:I33)</f>
        <v>1</v>
      </c>
      <c r="J34" s="3"/>
    </row>
    <row r="35" spans="1:10" x14ac:dyDescent="0.2">
      <c r="A35" s="31" t="s">
        <v>22</v>
      </c>
      <c r="B35" s="32"/>
      <c r="C35" s="32"/>
      <c r="D35" s="32"/>
      <c r="E35" s="32"/>
      <c r="F35" s="33"/>
      <c r="G35" s="32"/>
      <c r="H35" s="32"/>
      <c r="I35" s="34"/>
    </row>
    <row r="36" spans="1:10" x14ac:dyDescent="0.2">
      <c r="A36" s="9" t="s">
        <v>23</v>
      </c>
      <c r="B36" s="70">
        <v>26.65</v>
      </c>
      <c r="C36" s="71"/>
      <c r="D36" s="70">
        <v>31.23</v>
      </c>
      <c r="E36" s="71"/>
      <c r="F36" s="70">
        <v>0</v>
      </c>
      <c r="G36" s="71"/>
      <c r="H36" s="72">
        <v>28.21</v>
      </c>
      <c r="I36" s="73"/>
    </row>
    <row r="37" spans="1:10" x14ac:dyDescent="0.2">
      <c r="A37" s="12" t="s">
        <v>24</v>
      </c>
      <c r="B37" s="74">
        <v>8.32</v>
      </c>
      <c r="C37" s="75"/>
      <c r="D37" s="74">
        <v>8.56</v>
      </c>
      <c r="E37" s="75"/>
      <c r="F37" s="74">
        <v>0</v>
      </c>
      <c r="G37" s="75"/>
      <c r="H37" s="76">
        <v>8.67</v>
      </c>
      <c r="I37" s="77"/>
    </row>
    <row r="38" spans="1:10" x14ac:dyDescent="0.2">
      <c r="A38" s="31" t="s">
        <v>59</v>
      </c>
      <c r="B38" s="32"/>
      <c r="C38" s="32"/>
      <c r="D38" s="32"/>
      <c r="E38" s="32"/>
      <c r="F38" s="33"/>
      <c r="G38" s="32"/>
      <c r="H38" s="32"/>
      <c r="I38" s="34"/>
    </row>
    <row r="39" spans="1:10" x14ac:dyDescent="0.2">
      <c r="A39" s="10" t="s">
        <v>32</v>
      </c>
      <c r="B39" s="6">
        <v>601</v>
      </c>
      <c r="C39" s="17">
        <f>B39/B42</f>
        <v>0.85857142857142854</v>
      </c>
      <c r="D39" s="6">
        <v>196</v>
      </c>
      <c r="E39" s="17">
        <f>D39/D42</f>
        <v>0.54293628808864269</v>
      </c>
      <c r="F39" s="1">
        <v>0</v>
      </c>
      <c r="G39" s="17" t="e">
        <f>F39/F42</f>
        <v>#DIV/0!</v>
      </c>
      <c r="H39" s="6">
        <f>B39+D39+F39</f>
        <v>797</v>
      </c>
      <c r="I39" s="18">
        <f>H39/H42</f>
        <v>0.75117813383600374</v>
      </c>
    </row>
    <row r="40" spans="1:10" x14ac:dyDescent="0.2">
      <c r="A40" s="10" t="s">
        <v>33</v>
      </c>
      <c r="B40" s="6">
        <v>51</v>
      </c>
      <c r="C40" s="17">
        <f>B40/B42</f>
        <v>7.2857142857142856E-2</v>
      </c>
      <c r="D40" s="6">
        <v>128</v>
      </c>
      <c r="E40" s="17">
        <f>D40/D42</f>
        <v>0.35457063711911357</v>
      </c>
      <c r="F40" s="1">
        <v>0</v>
      </c>
      <c r="G40" s="17" t="e">
        <f>F40/F42</f>
        <v>#DIV/0!</v>
      </c>
      <c r="H40" s="6">
        <f>B40+D40+F40</f>
        <v>179</v>
      </c>
      <c r="I40" s="18">
        <f>H40/H42</f>
        <v>0.16870876531573986</v>
      </c>
    </row>
    <row r="41" spans="1:10" x14ac:dyDescent="0.2">
      <c r="A41" s="10" t="s">
        <v>34</v>
      </c>
      <c r="B41" s="1">
        <v>48</v>
      </c>
      <c r="C41" s="17">
        <f>B41/B42</f>
        <v>6.8571428571428575E-2</v>
      </c>
      <c r="D41" s="1">
        <v>37</v>
      </c>
      <c r="E41" s="17">
        <f>D41/D42</f>
        <v>0.10249307479224377</v>
      </c>
      <c r="F41" s="1">
        <v>0</v>
      </c>
      <c r="G41" s="17" t="e">
        <f>F41/F42</f>
        <v>#DIV/0!</v>
      </c>
      <c r="H41" s="6">
        <f>B41+D41+F41</f>
        <v>85</v>
      </c>
      <c r="I41" s="18">
        <f>H41/H42</f>
        <v>8.0113100848256361E-2</v>
      </c>
    </row>
    <row r="42" spans="1:10" x14ac:dyDescent="0.2">
      <c r="A42" s="11" t="s">
        <v>7</v>
      </c>
      <c r="B42" s="7">
        <f t="shared" ref="B42:I42" si="4">SUM(B39:B41)</f>
        <v>700</v>
      </c>
      <c r="C42" s="19">
        <f t="shared" si="4"/>
        <v>1</v>
      </c>
      <c r="D42" s="7">
        <f t="shared" si="4"/>
        <v>361</v>
      </c>
      <c r="E42" s="19">
        <f t="shared" si="4"/>
        <v>1</v>
      </c>
      <c r="F42" s="8">
        <f t="shared" si="4"/>
        <v>0</v>
      </c>
      <c r="G42" s="19" t="e">
        <f t="shared" si="4"/>
        <v>#DIV/0!</v>
      </c>
      <c r="H42" s="7">
        <f t="shared" si="4"/>
        <v>1061</v>
      </c>
      <c r="I42" s="20">
        <f t="shared" si="4"/>
        <v>1</v>
      </c>
    </row>
    <row r="43" spans="1:10" x14ac:dyDescent="0.2">
      <c r="A43" s="31" t="s">
        <v>48</v>
      </c>
      <c r="B43" s="32"/>
      <c r="C43" s="32"/>
      <c r="D43" s="32"/>
      <c r="E43" s="32"/>
      <c r="F43" s="33"/>
      <c r="G43" s="32"/>
      <c r="H43" s="32"/>
      <c r="I43" s="34"/>
    </row>
    <row r="44" spans="1:10" x14ac:dyDescent="0.2">
      <c r="A44" s="9" t="s">
        <v>25</v>
      </c>
      <c r="B44" s="4">
        <v>415</v>
      </c>
      <c r="C44" s="22">
        <f>B44/B46</f>
        <v>0.59285714285714286</v>
      </c>
      <c r="D44" s="5">
        <v>185</v>
      </c>
      <c r="E44" s="22">
        <f>D44/D46</f>
        <v>0.51246537396121883</v>
      </c>
      <c r="F44" s="5">
        <v>0</v>
      </c>
      <c r="G44" s="22" t="e">
        <f>F44/F46</f>
        <v>#DIV/0!</v>
      </c>
      <c r="H44" s="4">
        <f>B44+D44+F44</f>
        <v>600</v>
      </c>
      <c r="I44" s="16">
        <f>H44/H46</f>
        <v>0.56550424128180965</v>
      </c>
    </row>
    <row r="45" spans="1:10" x14ac:dyDescent="0.2">
      <c r="A45" s="10" t="s">
        <v>26</v>
      </c>
      <c r="B45" s="6">
        <v>285</v>
      </c>
      <c r="C45" s="17">
        <f>B45/B46</f>
        <v>0.40714285714285714</v>
      </c>
      <c r="D45" s="6">
        <v>176</v>
      </c>
      <c r="E45" s="17">
        <f>D45/D46</f>
        <v>0.48753462603878117</v>
      </c>
      <c r="F45" s="1">
        <v>0</v>
      </c>
      <c r="G45" s="17" t="e">
        <f>F45/F46</f>
        <v>#DIV/0!</v>
      </c>
      <c r="H45" s="4">
        <f>B45+D45+F45</f>
        <v>461</v>
      </c>
      <c r="I45" s="18">
        <f>H45/H46</f>
        <v>0.43449575871819041</v>
      </c>
    </row>
    <row r="46" spans="1:10" x14ac:dyDescent="0.2">
      <c r="A46" s="11" t="s">
        <v>7</v>
      </c>
      <c r="B46" s="7">
        <f t="shared" ref="B46:G46" si="5">SUM(B44:B45)</f>
        <v>700</v>
      </c>
      <c r="C46" s="23">
        <f t="shared" si="5"/>
        <v>1</v>
      </c>
      <c r="D46" s="7">
        <f t="shared" si="5"/>
        <v>361</v>
      </c>
      <c r="E46" s="23">
        <f t="shared" si="5"/>
        <v>1</v>
      </c>
      <c r="F46" s="7">
        <f t="shared" si="5"/>
        <v>0</v>
      </c>
      <c r="G46" s="23" t="e">
        <f t="shared" si="5"/>
        <v>#DIV/0!</v>
      </c>
      <c r="H46" s="4">
        <f>B46+D46+F46</f>
        <v>1061</v>
      </c>
      <c r="I46" s="41">
        <f>SUM(I44:I45)</f>
        <v>1</v>
      </c>
    </row>
    <row r="47" spans="1:10" ht="12.75" customHeight="1" x14ac:dyDescent="0.2">
      <c r="A47" s="31" t="s">
        <v>46</v>
      </c>
      <c r="B47" s="32"/>
      <c r="C47" s="32"/>
      <c r="D47" s="32"/>
      <c r="E47" s="32"/>
      <c r="F47" s="33"/>
      <c r="G47" s="32"/>
      <c r="H47" s="32"/>
      <c r="I47" s="34"/>
    </row>
    <row r="48" spans="1:10" ht="12.75" customHeight="1" x14ac:dyDescent="0.2">
      <c r="A48" s="9" t="s">
        <v>36</v>
      </c>
      <c r="B48" s="4">
        <v>197</v>
      </c>
      <c r="C48" s="22">
        <f>B48/B50</f>
        <v>0.28142857142857142</v>
      </c>
      <c r="D48" s="5">
        <v>108</v>
      </c>
      <c r="E48" s="22">
        <f>D48/D50</f>
        <v>0.29916897506925205</v>
      </c>
      <c r="F48" s="5">
        <v>0</v>
      </c>
      <c r="G48" s="22" t="e">
        <f>F48/F50</f>
        <v>#DIV/0!</v>
      </c>
      <c r="H48" s="4">
        <f>B48+D48+F48</f>
        <v>305</v>
      </c>
      <c r="I48" s="16">
        <f>H48/H50</f>
        <v>0.28746465598491988</v>
      </c>
    </row>
    <row r="49" spans="1:12" ht="12.75" customHeight="1" x14ac:dyDescent="0.2">
      <c r="A49" s="10" t="s">
        <v>37</v>
      </c>
      <c r="B49" s="6">
        <v>503</v>
      </c>
      <c r="C49" s="17">
        <f>B49/B50</f>
        <v>0.71857142857142853</v>
      </c>
      <c r="D49" s="6">
        <v>253</v>
      </c>
      <c r="E49" s="17">
        <f>D49/D50</f>
        <v>0.70083102493074789</v>
      </c>
      <c r="F49" s="1">
        <v>0</v>
      </c>
      <c r="G49" s="17" t="e">
        <f>F49/F50</f>
        <v>#DIV/0!</v>
      </c>
      <c r="H49" s="4">
        <f>B49+D49+F49</f>
        <v>756</v>
      </c>
      <c r="I49" s="18">
        <f>H49/H50</f>
        <v>0.71253534401508012</v>
      </c>
    </row>
    <row r="50" spans="1:12" x14ac:dyDescent="0.2">
      <c r="A50" s="11" t="s">
        <v>7</v>
      </c>
      <c r="B50" s="7">
        <f t="shared" ref="B50:G50" si="6">SUM(B48:B49)</f>
        <v>700</v>
      </c>
      <c r="C50" s="23">
        <f t="shared" si="6"/>
        <v>1</v>
      </c>
      <c r="D50" s="7">
        <f t="shared" si="6"/>
        <v>361</v>
      </c>
      <c r="E50" s="23">
        <f t="shared" si="6"/>
        <v>1</v>
      </c>
      <c r="F50" s="7">
        <f t="shared" si="6"/>
        <v>0</v>
      </c>
      <c r="G50" s="23" t="e">
        <f t="shared" si="6"/>
        <v>#DIV/0!</v>
      </c>
      <c r="H50" s="4">
        <f>B50+D50+F50</f>
        <v>1061</v>
      </c>
      <c r="I50" s="20">
        <f>SUM(I48:I49)</f>
        <v>1</v>
      </c>
    </row>
    <row r="51" spans="1:12" x14ac:dyDescent="0.2">
      <c r="A51" s="35" t="s">
        <v>28</v>
      </c>
      <c r="B51" s="36"/>
      <c r="C51" s="36"/>
      <c r="D51" s="36"/>
      <c r="E51" s="36"/>
      <c r="F51" s="37"/>
      <c r="G51" s="36"/>
      <c r="H51" s="36"/>
      <c r="I51" s="40"/>
    </row>
    <row r="52" spans="1:12" x14ac:dyDescent="0.2">
      <c r="A52" s="49" t="s">
        <v>27</v>
      </c>
      <c r="B52" s="63">
        <v>515.5</v>
      </c>
      <c r="C52" s="64"/>
      <c r="D52" s="65">
        <v>218.83</v>
      </c>
      <c r="E52" s="66"/>
      <c r="F52" s="63">
        <v>0</v>
      </c>
      <c r="G52" s="64"/>
      <c r="H52" s="67">
        <v>734.4</v>
      </c>
      <c r="I52" s="68"/>
      <c r="L52" s="57"/>
    </row>
    <row r="53" spans="1:12" x14ac:dyDescent="0.2">
      <c r="A53" s="31" t="s">
        <v>49</v>
      </c>
      <c r="B53" s="32"/>
      <c r="C53" s="32"/>
      <c r="D53" s="32"/>
      <c r="E53" s="32"/>
      <c r="F53" s="33"/>
      <c r="G53" s="32"/>
      <c r="H53" s="32"/>
      <c r="I53" s="34"/>
    </row>
    <row r="54" spans="1:12" x14ac:dyDescent="0.2">
      <c r="A54" s="43" t="s">
        <v>50</v>
      </c>
      <c r="B54" s="4">
        <v>700</v>
      </c>
      <c r="C54" s="22">
        <f>B54/B56</f>
        <v>1</v>
      </c>
      <c r="D54" s="4">
        <v>350</v>
      </c>
      <c r="E54" s="22">
        <f>D54/D56</f>
        <v>0.96952908587257614</v>
      </c>
      <c r="F54" s="5">
        <v>0</v>
      </c>
      <c r="G54" s="22" t="e">
        <f>F54/F56</f>
        <v>#DIV/0!</v>
      </c>
      <c r="H54" s="4">
        <f>B54+D54+F54</f>
        <v>1050</v>
      </c>
      <c r="I54" s="16">
        <f>H54/H56</f>
        <v>0.98963242224316683</v>
      </c>
    </row>
    <row r="55" spans="1:12" x14ac:dyDescent="0.2">
      <c r="A55" s="44" t="s">
        <v>51</v>
      </c>
      <c r="B55" s="6">
        <v>0</v>
      </c>
      <c r="C55" s="17">
        <f>B55/B56</f>
        <v>0</v>
      </c>
      <c r="D55" s="6">
        <v>11</v>
      </c>
      <c r="E55" s="17">
        <f>D55/D56</f>
        <v>3.0470914127423823E-2</v>
      </c>
      <c r="F55" s="1">
        <v>0</v>
      </c>
      <c r="G55" s="17" t="e">
        <f>F55/F56</f>
        <v>#DIV/0!</v>
      </c>
      <c r="H55" s="4">
        <f>B55+D55+F55</f>
        <v>11</v>
      </c>
      <c r="I55" s="18">
        <f>H55/H56</f>
        <v>1.0367577756833177E-2</v>
      </c>
    </row>
    <row r="56" spans="1:12" ht="13.5" thickBot="1" x14ac:dyDescent="0.25">
      <c r="A56" s="45" t="s">
        <v>7</v>
      </c>
      <c r="B56" s="46">
        <f t="shared" ref="B56:G56" si="7">SUM(B54:B55)</f>
        <v>700</v>
      </c>
      <c r="C56" s="47">
        <f t="shared" si="7"/>
        <v>1</v>
      </c>
      <c r="D56" s="46">
        <f t="shared" si="7"/>
        <v>361</v>
      </c>
      <c r="E56" s="47">
        <f t="shared" si="7"/>
        <v>1</v>
      </c>
      <c r="F56" s="46">
        <f t="shared" si="7"/>
        <v>0</v>
      </c>
      <c r="G56" s="47" t="e">
        <f t="shared" si="7"/>
        <v>#DIV/0!</v>
      </c>
      <c r="H56" s="46">
        <f>B56+D56+F56</f>
        <v>1061</v>
      </c>
      <c r="I56" s="48">
        <f>SUM(I54:I55)</f>
        <v>1</v>
      </c>
    </row>
    <row r="57" spans="1:12" ht="34.15" customHeight="1" thickTop="1" x14ac:dyDescent="0.2">
      <c r="A57" s="69" t="s">
        <v>38</v>
      </c>
      <c r="B57" s="69"/>
      <c r="C57" s="69"/>
      <c r="D57" s="69"/>
      <c r="E57" s="69"/>
      <c r="F57" s="69"/>
      <c r="G57" s="69"/>
      <c r="H57" s="69"/>
      <c r="I57" s="69"/>
    </row>
    <row r="58" spans="1:12" x14ac:dyDescent="0.2">
      <c r="A58" s="59" t="s">
        <v>30</v>
      </c>
      <c r="B58" s="59"/>
      <c r="C58" s="59"/>
      <c r="D58" s="59"/>
      <c r="E58" s="59"/>
      <c r="F58" s="59"/>
      <c r="G58" s="59"/>
      <c r="H58" s="59"/>
      <c r="I58" s="59"/>
    </row>
    <row r="59" spans="1:12" x14ac:dyDescent="0.2">
      <c r="A59" s="13"/>
      <c r="B59" s="13"/>
      <c r="C59" s="13"/>
      <c r="D59" s="13"/>
      <c r="E59" s="13"/>
      <c r="F59" s="14"/>
      <c r="G59" s="13"/>
      <c r="H59" s="13"/>
      <c r="I59" s="13"/>
    </row>
    <row r="60" spans="1:12" x14ac:dyDescent="0.2">
      <c r="A60" s="59"/>
      <c r="B60" s="59"/>
      <c r="C60" s="59"/>
      <c r="D60" s="59"/>
      <c r="E60" s="59"/>
      <c r="F60" s="60"/>
      <c r="G60" s="59"/>
      <c r="H60" s="59"/>
      <c r="I60" s="59"/>
    </row>
    <row r="62" spans="1:12" x14ac:dyDescent="0.2">
      <c r="G62" s="61"/>
      <c r="H62" s="62"/>
      <c r="I62" s="62"/>
    </row>
    <row r="63" spans="1:12" x14ac:dyDescent="0.2">
      <c r="G63" s="62"/>
      <c r="H63" s="62"/>
      <c r="I63" s="62"/>
    </row>
  </sheetData>
  <mergeCells count="24">
    <mergeCell ref="A2:I2"/>
    <mergeCell ref="A4:I4"/>
    <mergeCell ref="B6:C6"/>
    <mergeCell ref="D6:E6"/>
    <mergeCell ref="F6:G6"/>
    <mergeCell ref="H6:I6"/>
    <mergeCell ref="A3:I3"/>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7:I57"/>
    <mergeCell ref="A58:I58"/>
  </mergeCells>
  <printOptions horizontalCentered="1"/>
  <pageMargins left="0.7" right="0.7" top="0.75" bottom="0.75" header="0.3" footer="0.3"/>
  <pageSetup scale="91" orientation="portrait" r:id="rId1"/>
  <ignoredErrors>
    <ignoredError sqref="H9:I35 D11 H38:I51 I36 I37 H53:I5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3"/>
  <sheetViews>
    <sheetView tabSelected="1" zoomScale="96" zoomScaleNormal="96" workbookViewId="0">
      <selection activeCell="A3" sqref="A3:I3"/>
    </sheetView>
  </sheetViews>
  <sheetFormatPr defaultRowHeight="12.75" x14ac:dyDescent="0.2"/>
  <cols>
    <col min="1" max="1" width="31.7109375" customWidth="1"/>
    <col min="2" max="4" width="7.5703125" customWidth="1"/>
    <col min="6" max="6" width="6.7109375" style="2" hidden="1" customWidth="1"/>
    <col min="7" max="7" width="9.140625" hidden="1" customWidth="1"/>
    <col min="8" max="8" width="7.5703125" customWidth="1"/>
    <col min="9" max="9" width="8" customWidth="1"/>
  </cols>
  <sheetData>
    <row r="2" spans="1:9" ht="15.75" x14ac:dyDescent="0.25">
      <c r="A2" s="78" t="s">
        <v>58</v>
      </c>
      <c r="B2" s="78"/>
      <c r="C2" s="78"/>
      <c r="D2" s="78"/>
      <c r="E2" s="78"/>
      <c r="F2" s="78"/>
      <c r="G2" s="78"/>
      <c r="H2" s="78"/>
      <c r="I2" s="78"/>
    </row>
    <row r="3" spans="1:9" ht="15.75" x14ac:dyDescent="0.25">
      <c r="A3" s="78" t="s">
        <v>60</v>
      </c>
      <c r="B3" s="78"/>
      <c r="C3" s="78"/>
      <c r="D3" s="78"/>
      <c r="E3" s="78"/>
      <c r="F3" s="78"/>
      <c r="G3" s="78"/>
      <c r="H3" s="78"/>
      <c r="I3" s="78"/>
    </row>
    <row r="4" spans="1:9" ht="15.75" x14ac:dyDescent="0.25">
      <c r="A4" s="78" t="s">
        <v>53</v>
      </c>
      <c r="B4" s="78"/>
      <c r="C4" s="78"/>
      <c r="D4" s="78"/>
      <c r="E4" s="78"/>
      <c r="F4" s="78"/>
      <c r="G4" s="78"/>
      <c r="H4" s="78"/>
      <c r="I4" s="78"/>
    </row>
    <row r="5" spans="1:9" ht="13.5" thickBot="1" x14ac:dyDescent="0.25"/>
    <row r="6" spans="1:9" ht="13.5" thickTop="1" x14ac:dyDescent="0.2">
      <c r="A6" s="25"/>
      <c r="B6" s="79" t="s">
        <v>0</v>
      </c>
      <c r="C6" s="80"/>
      <c r="D6" s="81" t="s">
        <v>35</v>
      </c>
      <c r="E6" s="80"/>
      <c r="F6" s="79" t="s">
        <v>3</v>
      </c>
      <c r="G6" s="80"/>
      <c r="H6" s="79" t="s">
        <v>7</v>
      </c>
      <c r="I6" s="82"/>
    </row>
    <row r="7" spans="1:9" x14ac:dyDescent="0.2">
      <c r="A7" s="26"/>
      <c r="B7" s="27" t="s">
        <v>1</v>
      </c>
      <c r="C7" s="28" t="s">
        <v>2</v>
      </c>
      <c r="D7" s="27" t="s">
        <v>1</v>
      </c>
      <c r="E7" s="28" t="s">
        <v>2</v>
      </c>
      <c r="F7" s="29" t="s">
        <v>1</v>
      </c>
      <c r="G7" s="28" t="s">
        <v>2</v>
      </c>
      <c r="H7" s="27" t="s">
        <v>1</v>
      </c>
      <c r="I7" s="30" t="s">
        <v>2</v>
      </c>
    </row>
    <row r="8" spans="1:9" x14ac:dyDescent="0.2">
      <c r="A8" s="31" t="s">
        <v>4</v>
      </c>
      <c r="B8" s="32"/>
      <c r="C8" s="32"/>
      <c r="D8" s="32"/>
      <c r="E8" s="32"/>
      <c r="F8" s="33"/>
      <c r="G8" s="32"/>
      <c r="H8" s="32"/>
      <c r="I8" s="34"/>
    </row>
    <row r="9" spans="1:9" x14ac:dyDescent="0.2">
      <c r="A9" s="9" t="s">
        <v>5</v>
      </c>
      <c r="B9" s="4">
        <v>22</v>
      </c>
      <c r="C9" s="15">
        <f>B9/B11</f>
        <v>0.17322834645669291</v>
      </c>
      <c r="D9" s="4">
        <v>63</v>
      </c>
      <c r="E9" s="15">
        <f>D9/D11</f>
        <v>0.22500000000000001</v>
      </c>
      <c r="F9" s="5">
        <v>0</v>
      </c>
      <c r="G9" s="15" t="e">
        <f>F9/F11</f>
        <v>#DIV/0!</v>
      </c>
      <c r="H9" s="4">
        <f>B9+D9+F9</f>
        <v>85</v>
      </c>
      <c r="I9" s="16">
        <f>H9/H11</f>
        <v>0.20884520884520885</v>
      </c>
    </row>
    <row r="10" spans="1:9" x14ac:dyDescent="0.2">
      <c r="A10" s="10" t="s">
        <v>6</v>
      </c>
      <c r="B10" s="6">
        <v>105</v>
      </c>
      <c r="C10" s="17">
        <f>B10/B11</f>
        <v>0.82677165354330706</v>
      </c>
      <c r="D10" s="6">
        <v>217</v>
      </c>
      <c r="E10" s="17">
        <f>D10/D11</f>
        <v>0.77500000000000002</v>
      </c>
      <c r="F10" s="1">
        <v>0</v>
      </c>
      <c r="G10" s="17" t="e">
        <f>F10/F11</f>
        <v>#DIV/0!</v>
      </c>
      <c r="H10" s="6">
        <f>B10+D10+F10</f>
        <v>322</v>
      </c>
      <c r="I10" s="18">
        <f>H10/H11</f>
        <v>0.79115479115479115</v>
      </c>
    </row>
    <row r="11" spans="1:9" x14ac:dyDescent="0.2">
      <c r="A11" s="11" t="s">
        <v>7</v>
      </c>
      <c r="B11" s="7">
        <f>SUM(B9:B10)</f>
        <v>127</v>
      </c>
      <c r="C11" s="19">
        <f>SUM(C9:C10)</f>
        <v>1</v>
      </c>
      <c r="D11" s="7">
        <f>D9+D10</f>
        <v>280</v>
      </c>
      <c r="E11" s="19">
        <f>SUM(E9:E10)</f>
        <v>1</v>
      </c>
      <c r="F11" s="8">
        <f>SUM(F9:F10)</f>
        <v>0</v>
      </c>
      <c r="G11" s="19" t="e">
        <f>SUM(G9:G10)</f>
        <v>#DIV/0!</v>
      </c>
      <c r="H11" s="7">
        <f>B11+D11+F11</f>
        <v>407</v>
      </c>
      <c r="I11" s="20">
        <f>SUM(I9:I10)</f>
        <v>1</v>
      </c>
    </row>
    <row r="12" spans="1:9" x14ac:dyDescent="0.2">
      <c r="A12" s="31" t="s">
        <v>8</v>
      </c>
      <c r="B12" s="38"/>
      <c r="C12" s="38"/>
      <c r="D12" s="38"/>
      <c r="E12" s="38"/>
      <c r="F12" s="38"/>
      <c r="G12" s="38"/>
      <c r="H12" s="38"/>
      <c r="I12" s="39"/>
    </row>
    <row r="13" spans="1:9" x14ac:dyDescent="0.2">
      <c r="A13" s="9" t="s">
        <v>39</v>
      </c>
      <c r="B13" s="5">
        <v>0</v>
      </c>
      <c r="C13" s="15">
        <f>B13/B22</f>
        <v>0</v>
      </c>
      <c r="D13" s="5">
        <v>0</v>
      </c>
      <c r="E13" s="15">
        <f>D13/D22</f>
        <v>0</v>
      </c>
      <c r="F13" s="5">
        <v>0</v>
      </c>
      <c r="G13" s="15" t="e">
        <f>F13/F22</f>
        <v>#DIV/0!</v>
      </c>
      <c r="H13" s="4">
        <f t="shared" ref="H13:H21" si="0">B13+D13+F13</f>
        <v>0</v>
      </c>
      <c r="I13" s="16">
        <f>H13/H22</f>
        <v>0</v>
      </c>
    </row>
    <row r="14" spans="1:9" x14ac:dyDescent="0.2">
      <c r="A14" s="10" t="s">
        <v>9</v>
      </c>
      <c r="B14" s="1">
        <v>0</v>
      </c>
      <c r="C14" s="17">
        <f>B14/B22</f>
        <v>0</v>
      </c>
      <c r="D14" s="1">
        <v>1</v>
      </c>
      <c r="E14" s="17">
        <f>D14/D22</f>
        <v>3.5714285714285713E-3</v>
      </c>
      <c r="F14" s="1">
        <v>0</v>
      </c>
      <c r="G14" s="17" t="e">
        <f>F14/F22</f>
        <v>#DIV/0!</v>
      </c>
      <c r="H14" s="6">
        <f t="shared" si="0"/>
        <v>1</v>
      </c>
      <c r="I14" s="18">
        <f>H14/H22</f>
        <v>2.4570024570024569E-3</v>
      </c>
    </row>
    <row r="15" spans="1:9" x14ac:dyDescent="0.2">
      <c r="A15" s="10" t="s">
        <v>40</v>
      </c>
      <c r="B15" s="1">
        <v>20</v>
      </c>
      <c r="C15" s="17">
        <f>B15/B22</f>
        <v>0.15748031496062992</v>
      </c>
      <c r="D15" s="1">
        <v>45</v>
      </c>
      <c r="E15" s="17">
        <f>D15/D22</f>
        <v>0.16071428571428573</v>
      </c>
      <c r="F15" s="1">
        <v>0</v>
      </c>
      <c r="G15" s="17" t="e">
        <f>F15/F22</f>
        <v>#DIV/0!</v>
      </c>
      <c r="H15" s="6">
        <f t="shared" si="0"/>
        <v>65</v>
      </c>
      <c r="I15" s="18">
        <f>H15/H22</f>
        <v>0.15970515970515969</v>
      </c>
    </row>
    <row r="16" spans="1:9" x14ac:dyDescent="0.2">
      <c r="A16" s="10" t="s">
        <v>41</v>
      </c>
      <c r="B16" s="1">
        <v>11</v>
      </c>
      <c r="C16" s="17">
        <f>B16/B22</f>
        <v>8.6614173228346455E-2</v>
      </c>
      <c r="D16" s="1">
        <v>12</v>
      </c>
      <c r="E16" s="17">
        <f>D16/D22</f>
        <v>4.2857142857142858E-2</v>
      </c>
      <c r="F16" s="1">
        <v>0</v>
      </c>
      <c r="G16" s="17" t="e">
        <f>F16/F22</f>
        <v>#DIV/0!</v>
      </c>
      <c r="H16" s="6">
        <f t="shared" si="0"/>
        <v>23</v>
      </c>
      <c r="I16" s="18">
        <f>H16/H22</f>
        <v>5.6511056511056514E-2</v>
      </c>
    </row>
    <row r="17" spans="1:9" x14ac:dyDescent="0.2">
      <c r="A17" s="10" t="s">
        <v>42</v>
      </c>
      <c r="B17" s="1">
        <v>0</v>
      </c>
      <c r="C17" s="17">
        <f>B17/B22</f>
        <v>0</v>
      </c>
      <c r="D17" s="1">
        <v>0</v>
      </c>
      <c r="E17" s="17">
        <f>D17/D22</f>
        <v>0</v>
      </c>
      <c r="F17" s="1">
        <v>0</v>
      </c>
      <c r="G17" s="17" t="e">
        <f>F17/F22</f>
        <v>#DIV/0!</v>
      </c>
      <c r="H17" s="6">
        <f t="shared" si="0"/>
        <v>0</v>
      </c>
      <c r="I17" s="18">
        <f>H17/H22</f>
        <v>0</v>
      </c>
    </row>
    <row r="18" spans="1:9" x14ac:dyDescent="0.2">
      <c r="A18" s="10" t="s">
        <v>10</v>
      </c>
      <c r="B18" s="6">
        <v>94</v>
      </c>
      <c r="C18" s="17">
        <f>B18/B22</f>
        <v>0.74015748031496065</v>
      </c>
      <c r="D18" s="6">
        <v>207</v>
      </c>
      <c r="E18" s="17">
        <f>D18/D22</f>
        <v>0.73928571428571432</v>
      </c>
      <c r="F18" s="1">
        <v>0</v>
      </c>
      <c r="G18" s="17" t="e">
        <f>F18/F22</f>
        <v>#DIV/0!</v>
      </c>
      <c r="H18" s="6">
        <f t="shared" si="0"/>
        <v>301</v>
      </c>
      <c r="I18" s="18">
        <f>H18/H22</f>
        <v>0.73955773955773951</v>
      </c>
    </row>
    <row r="19" spans="1:9" x14ac:dyDescent="0.2">
      <c r="A19" s="10" t="s">
        <v>43</v>
      </c>
      <c r="B19" s="6">
        <v>2</v>
      </c>
      <c r="C19" s="17">
        <f>B19/B22</f>
        <v>1.5748031496062992E-2</v>
      </c>
      <c r="D19" s="6">
        <v>9</v>
      </c>
      <c r="E19" s="17">
        <f>D19/D22</f>
        <v>3.214285714285714E-2</v>
      </c>
      <c r="F19" s="1">
        <v>0</v>
      </c>
      <c r="G19" s="17" t="e">
        <f>F19/F22</f>
        <v>#DIV/0!</v>
      </c>
      <c r="H19" s="6">
        <f t="shared" si="0"/>
        <v>11</v>
      </c>
      <c r="I19" s="18">
        <f>H19/H22</f>
        <v>2.7027027027027029E-2</v>
      </c>
    </row>
    <row r="20" spans="1:9" x14ac:dyDescent="0.2">
      <c r="A20" s="10" t="s">
        <v>44</v>
      </c>
      <c r="B20" s="1">
        <v>0</v>
      </c>
      <c r="C20" s="17">
        <f>B20/B22</f>
        <v>0</v>
      </c>
      <c r="D20" s="1">
        <v>5</v>
      </c>
      <c r="E20" s="17">
        <f>D20/D22</f>
        <v>1.7857142857142856E-2</v>
      </c>
      <c r="F20" s="1">
        <v>0</v>
      </c>
      <c r="G20" s="17" t="e">
        <f>F20/F22</f>
        <v>#DIV/0!</v>
      </c>
      <c r="H20" s="6">
        <f t="shared" si="0"/>
        <v>5</v>
      </c>
      <c r="I20" s="18">
        <f>H20/H22</f>
        <v>1.2285012285012284E-2</v>
      </c>
    </row>
    <row r="21" spans="1:9" x14ac:dyDescent="0.2">
      <c r="A21" s="24" t="s">
        <v>45</v>
      </c>
      <c r="B21" s="8">
        <v>0</v>
      </c>
      <c r="C21" s="17">
        <f>B21/B22</f>
        <v>0</v>
      </c>
      <c r="D21" s="8">
        <v>1</v>
      </c>
      <c r="E21" s="17">
        <f>D21/D22</f>
        <v>3.5714285714285713E-3</v>
      </c>
      <c r="F21" s="8">
        <v>0</v>
      </c>
      <c r="G21" s="17" t="e">
        <f>F21/F22</f>
        <v>#DIV/0!</v>
      </c>
      <c r="H21" s="7">
        <f t="shared" si="0"/>
        <v>1</v>
      </c>
      <c r="I21" s="20">
        <f>H21/H22</f>
        <v>2.4570024570024569E-3</v>
      </c>
    </row>
    <row r="22" spans="1:9" x14ac:dyDescent="0.2">
      <c r="A22" s="11" t="s">
        <v>7</v>
      </c>
      <c r="B22" s="7">
        <f>SUM(B13:B21)</f>
        <v>127</v>
      </c>
      <c r="C22" s="19">
        <f>SUM(C13:C21)</f>
        <v>1</v>
      </c>
      <c r="D22" s="7">
        <f>SUM(D13:D21)</f>
        <v>280</v>
      </c>
      <c r="E22" s="19">
        <f>SUM(E13:E21)</f>
        <v>1</v>
      </c>
      <c r="F22" s="8">
        <f>SUM(F13:F21)</f>
        <v>0</v>
      </c>
      <c r="G22" s="19" t="e">
        <f>SUM(G13:G20)</f>
        <v>#DIV/0!</v>
      </c>
      <c r="H22" s="7">
        <f>SUM(H13:H21)</f>
        <v>407</v>
      </c>
      <c r="I22" s="20">
        <f>SUM(I13:I21)</f>
        <v>1</v>
      </c>
    </row>
    <row r="23" spans="1:9" x14ac:dyDescent="0.2">
      <c r="A23" s="31" t="s">
        <v>11</v>
      </c>
      <c r="B23" s="38"/>
      <c r="C23" s="38"/>
      <c r="D23" s="38"/>
      <c r="E23" s="38"/>
      <c r="F23" s="38"/>
      <c r="G23" s="38"/>
      <c r="H23" s="38"/>
      <c r="I23" s="39"/>
    </row>
    <row r="24" spans="1:9" x14ac:dyDescent="0.2">
      <c r="A24" s="42" t="s">
        <v>12</v>
      </c>
      <c r="B24" s="5">
        <v>0</v>
      </c>
      <c r="C24" s="15">
        <f t="shared" ref="C24:C33" si="1">B24/$B$34</f>
        <v>0</v>
      </c>
      <c r="D24" s="5">
        <v>0</v>
      </c>
      <c r="E24" s="15">
        <f>D24/D34</f>
        <v>0</v>
      </c>
      <c r="F24" s="5">
        <v>0</v>
      </c>
      <c r="G24" s="15" t="e">
        <f>F24/F34</f>
        <v>#DIV/0!</v>
      </c>
      <c r="H24" s="5">
        <f t="shared" ref="H24:H34" si="2">B24+D24+F24</f>
        <v>0</v>
      </c>
      <c r="I24" s="16">
        <f>H24/H34</f>
        <v>0</v>
      </c>
    </row>
    <row r="25" spans="1:9" x14ac:dyDescent="0.2">
      <c r="A25" s="10" t="s">
        <v>13</v>
      </c>
      <c r="B25" s="1">
        <v>15</v>
      </c>
      <c r="C25" s="15">
        <f t="shared" si="1"/>
        <v>0.11811023622047244</v>
      </c>
      <c r="D25" s="1">
        <v>0</v>
      </c>
      <c r="E25" s="17">
        <f>D25/D34</f>
        <v>0</v>
      </c>
      <c r="F25" s="1">
        <v>0</v>
      </c>
      <c r="G25" s="17" t="e">
        <f>F25/F34</f>
        <v>#DIV/0!</v>
      </c>
      <c r="H25" s="1">
        <f t="shared" si="2"/>
        <v>15</v>
      </c>
      <c r="I25" s="18">
        <f>H25/H34</f>
        <v>3.6855036855036855E-2</v>
      </c>
    </row>
    <row r="26" spans="1:9" x14ac:dyDescent="0.2">
      <c r="A26" s="10" t="s">
        <v>14</v>
      </c>
      <c r="B26" s="1">
        <v>26</v>
      </c>
      <c r="C26" s="15">
        <f t="shared" si="1"/>
        <v>0.20472440944881889</v>
      </c>
      <c r="D26" s="1">
        <v>1</v>
      </c>
      <c r="E26" s="17">
        <f>D26/D34</f>
        <v>3.5714285714285713E-3</v>
      </c>
      <c r="F26" s="1">
        <v>0</v>
      </c>
      <c r="G26" s="17" t="e">
        <f>F26/F34</f>
        <v>#DIV/0!</v>
      </c>
      <c r="H26" s="5">
        <f t="shared" si="2"/>
        <v>27</v>
      </c>
      <c r="I26" s="18">
        <f>H26/H34</f>
        <v>6.6339066339066333E-2</v>
      </c>
    </row>
    <row r="27" spans="1:9" x14ac:dyDescent="0.2">
      <c r="A27" s="10" t="s">
        <v>15</v>
      </c>
      <c r="B27" s="1">
        <v>25</v>
      </c>
      <c r="C27" s="15">
        <f t="shared" si="1"/>
        <v>0.19685039370078741</v>
      </c>
      <c r="D27" s="1">
        <v>55</v>
      </c>
      <c r="E27" s="17">
        <f>D27/D34</f>
        <v>0.19642857142857142</v>
      </c>
      <c r="F27" s="1">
        <v>0</v>
      </c>
      <c r="G27" s="17" t="e">
        <f>F27/F34</f>
        <v>#DIV/0!</v>
      </c>
      <c r="H27" s="5">
        <f t="shared" si="2"/>
        <v>80</v>
      </c>
      <c r="I27" s="18">
        <f>H27/H34</f>
        <v>0.19656019656019655</v>
      </c>
    </row>
    <row r="28" spans="1:9" x14ac:dyDescent="0.2">
      <c r="A28" s="10" t="s">
        <v>16</v>
      </c>
      <c r="B28" s="1">
        <v>23</v>
      </c>
      <c r="C28" s="15">
        <f t="shared" si="1"/>
        <v>0.18110236220472442</v>
      </c>
      <c r="D28" s="1">
        <v>68</v>
      </c>
      <c r="E28" s="17">
        <f>D28/D34</f>
        <v>0.24285714285714285</v>
      </c>
      <c r="F28" s="1">
        <v>0</v>
      </c>
      <c r="G28" s="17" t="e">
        <f>F28/F34</f>
        <v>#DIV/0!</v>
      </c>
      <c r="H28" s="5">
        <f t="shared" si="2"/>
        <v>91</v>
      </c>
      <c r="I28" s="18">
        <f>H28/H34</f>
        <v>0.22358722358722358</v>
      </c>
    </row>
    <row r="29" spans="1:9" x14ac:dyDescent="0.2">
      <c r="A29" s="10" t="s">
        <v>17</v>
      </c>
      <c r="B29" s="1">
        <v>13</v>
      </c>
      <c r="C29" s="15">
        <f t="shared" si="1"/>
        <v>0.10236220472440945</v>
      </c>
      <c r="D29" s="1">
        <v>58</v>
      </c>
      <c r="E29" s="17">
        <f>D29/D34</f>
        <v>0.20714285714285716</v>
      </c>
      <c r="F29" s="1">
        <v>0</v>
      </c>
      <c r="G29" s="17" t="e">
        <f>F29/F34</f>
        <v>#DIV/0!</v>
      </c>
      <c r="H29" s="5">
        <f t="shared" si="2"/>
        <v>71</v>
      </c>
      <c r="I29" s="18">
        <f>H29/H34</f>
        <v>0.17444717444717445</v>
      </c>
    </row>
    <row r="30" spans="1:9" x14ac:dyDescent="0.2">
      <c r="A30" s="10" t="s">
        <v>18</v>
      </c>
      <c r="B30" s="1">
        <v>10</v>
      </c>
      <c r="C30" s="15">
        <f t="shared" si="1"/>
        <v>7.874015748031496E-2</v>
      </c>
      <c r="D30" s="1">
        <v>39</v>
      </c>
      <c r="E30" s="17">
        <f>D30/D34</f>
        <v>0.13928571428571429</v>
      </c>
      <c r="F30" s="1">
        <v>0</v>
      </c>
      <c r="G30" s="17" t="e">
        <f>F30/F34</f>
        <v>#DIV/0!</v>
      </c>
      <c r="H30" s="5">
        <f t="shared" si="2"/>
        <v>49</v>
      </c>
      <c r="I30" s="18">
        <f>H30/H34</f>
        <v>0.12039312039312039</v>
      </c>
    </row>
    <row r="31" spans="1:9" x14ac:dyDescent="0.2">
      <c r="A31" s="10" t="s">
        <v>19</v>
      </c>
      <c r="B31" s="1">
        <v>12</v>
      </c>
      <c r="C31" s="15">
        <f t="shared" si="1"/>
        <v>9.4488188976377951E-2</v>
      </c>
      <c r="D31" s="1">
        <v>39</v>
      </c>
      <c r="E31" s="17">
        <f>D31/D34</f>
        <v>0.13928571428571429</v>
      </c>
      <c r="F31" s="1">
        <v>0</v>
      </c>
      <c r="G31" s="17" t="e">
        <f>F31/F34</f>
        <v>#DIV/0!</v>
      </c>
      <c r="H31" s="5">
        <f t="shared" si="2"/>
        <v>51</v>
      </c>
      <c r="I31" s="18">
        <f>H31/H34</f>
        <v>0.12530712530712532</v>
      </c>
    </row>
    <row r="32" spans="1:9" x14ac:dyDescent="0.2">
      <c r="A32" s="10" t="s">
        <v>20</v>
      </c>
      <c r="B32" s="1">
        <v>3</v>
      </c>
      <c r="C32" s="15">
        <f t="shared" si="1"/>
        <v>2.3622047244094488E-2</v>
      </c>
      <c r="D32" s="1">
        <v>20</v>
      </c>
      <c r="E32" s="17">
        <f>D32/D34</f>
        <v>7.1428571428571425E-2</v>
      </c>
      <c r="F32" s="1">
        <v>0</v>
      </c>
      <c r="G32" s="17" t="e">
        <f>F32/F34</f>
        <v>#DIV/0!</v>
      </c>
      <c r="H32" s="5">
        <f t="shared" si="2"/>
        <v>23</v>
      </c>
      <c r="I32" s="18">
        <f>H32/H34</f>
        <v>5.6511056511056514E-2</v>
      </c>
    </row>
    <row r="33" spans="1:10" x14ac:dyDescent="0.2">
      <c r="A33" s="10" t="s">
        <v>21</v>
      </c>
      <c r="B33" s="1">
        <v>0</v>
      </c>
      <c r="C33" s="15">
        <f t="shared" si="1"/>
        <v>0</v>
      </c>
      <c r="D33" s="1">
        <v>0</v>
      </c>
      <c r="E33" s="17">
        <f>D33/D34</f>
        <v>0</v>
      </c>
      <c r="F33" s="1">
        <v>0</v>
      </c>
      <c r="G33" s="17" t="e">
        <f>F33/F34</f>
        <v>#DIV/0!</v>
      </c>
      <c r="H33" s="5">
        <f t="shared" si="2"/>
        <v>0</v>
      </c>
      <c r="I33" s="18">
        <f>H33/H34</f>
        <v>0</v>
      </c>
    </row>
    <row r="34" spans="1:10" x14ac:dyDescent="0.2">
      <c r="A34" s="11" t="s">
        <v>7</v>
      </c>
      <c r="B34" s="7">
        <f t="shared" ref="B34:G34" si="3">SUM(B24:B33)</f>
        <v>127</v>
      </c>
      <c r="C34" s="19">
        <f t="shared" si="3"/>
        <v>1</v>
      </c>
      <c r="D34" s="7">
        <f t="shared" si="3"/>
        <v>280</v>
      </c>
      <c r="E34" s="19">
        <f t="shared" si="3"/>
        <v>1</v>
      </c>
      <c r="F34" s="7">
        <f t="shared" si="3"/>
        <v>0</v>
      </c>
      <c r="G34" s="19" t="e">
        <f t="shared" si="3"/>
        <v>#DIV/0!</v>
      </c>
      <c r="H34" s="4">
        <f t="shared" si="2"/>
        <v>407</v>
      </c>
      <c r="I34" s="20">
        <f>SUM(I24:I33)</f>
        <v>0.99999999999999989</v>
      </c>
      <c r="J34" s="3"/>
    </row>
    <row r="35" spans="1:10" x14ac:dyDescent="0.2">
      <c r="A35" s="31" t="s">
        <v>22</v>
      </c>
      <c r="B35" s="32"/>
      <c r="C35" s="32"/>
      <c r="D35" s="32"/>
      <c r="E35" s="32"/>
      <c r="F35" s="33"/>
      <c r="G35" s="32"/>
      <c r="H35" s="32"/>
      <c r="I35" s="34"/>
    </row>
    <row r="36" spans="1:10" x14ac:dyDescent="0.2">
      <c r="A36" s="9" t="s">
        <v>23</v>
      </c>
      <c r="B36" s="70">
        <v>27.59</v>
      </c>
      <c r="C36" s="71"/>
      <c r="D36" s="70">
        <v>33.28</v>
      </c>
      <c r="E36" s="71"/>
      <c r="F36" s="70">
        <v>0</v>
      </c>
      <c r="G36" s="71"/>
      <c r="H36" s="70">
        <v>31.5</v>
      </c>
      <c r="I36" s="84"/>
    </row>
    <row r="37" spans="1:10" x14ac:dyDescent="0.2">
      <c r="A37" s="12" t="s">
        <v>24</v>
      </c>
      <c r="B37" s="74">
        <v>8.4600000000000009</v>
      </c>
      <c r="C37" s="75"/>
      <c r="D37" s="74">
        <v>9.1199999999999992</v>
      </c>
      <c r="E37" s="75"/>
      <c r="F37" s="74">
        <v>0</v>
      </c>
      <c r="G37" s="75"/>
      <c r="H37" s="74">
        <v>9.3000000000000007</v>
      </c>
      <c r="I37" s="85"/>
    </row>
    <row r="38" spans="1:10" x14ac:dyDescent="0.2">
      <c r="A38" s="31" t="s">
        <v>59</v>
      </c>
      <c r="B38" s="32"/>
      <c r="C38" s="32"/>
      <c r="D38" s="32"/>
      <c r="E38" s="32"/>
      <c r="F38" s="33"/>
      <c r="G38" s="32"/>
      <c r="H38" s="32"/>
      <c r="I38" s="34"/>
    </row>
    <row r="39" spans="1:10" x14ac:dyDescent="0.2">
      <c r="A39" s="10" t="s">
        <v>32</v>
      </c>
      <c r="B39" s="6">
        <v>126</v>
      </c>
      <c r="C39" s="17">
        <f>B39/B42</f>
        <v>0.99212598425196852</v>
      </c>
      <c r="D39" s="6">
        <v>270</v>
      </c>
      <c r="E39" s="17">
        <f>D39/D42</f>
        <v>0.9642857142857143</v>
      </c>
      <c r="F39" s="1">
        <v>0</v>
      </c>
      <c r="G39" s="17" t="e">
        <f>F39/F42</f>
        <v>#DIV/0!</v>
      </c>
      <c r="H39" s="6">
        <f>B39+D39+F39</f>
        <v>396</v>
      </c>
      <c r="I39" s="18">
        <f>H39/H42</f>
        <v>0.97297297297297303</v>
      </c>
    </row>
    <row r="40" spans="1:10" x14ac:dyDescent="0.2">
      <c r="A40" s="10" t="s">
        <v>33</v>
      </c>
      <c r="B40" s="6">
        <v>0</v>
      </c>
      <c r="C40" s="17">
        <f>B40/B42</f>
        <v>0</v>
      </c>
      <c r="D40" s="6">
        <v>5</v>
      </c>
      <c r="E40" s="17">
        <f>D40/D42</f>
        <v>1.7857142857142856E-2</v>
      </c>
      <c r="F40" s="1">
        <v>0</v>
      </c>
      <c r="G40" s="17" t="e">
        <f>F40/F42</f>
        <v>#DIV/0!</v>
      </c>
      <c r="H40" s="6">
        <f>B40+D40+F40</f>
        <v>5</v>
      </c>
      <c r="I40" s="18">
        <f>H40/H42</f>
        <v>1.2285012285012284E-2</v>
      </c>
    </row>
    <row r="41" spans="1:10" x14ac:dyDescent="0.2">
      <c r="A41" s="10" t="s">
        <v>34</v>
      </c>
      <c r="B41" s="1">
        <v>1</v>
      </c>
      <c r="C41" s="17">
        <f>B41/B42</f>
        <v>7.874015748031496E-3</v>
      </c>
      <c r="D41" s="1">
        <v>5</v>
      </c>
      <c r="E41" s="17">
        <f>D41/D42</f>
        <v>1.7857142857142856E-2</v>
      </c>
      <c r="F41" s="1">
        <v>0</v>
      </c>
      <c r="G41" s="17" t="e">
        <f>F41/F42</f>
        <v>#DIV/0!</v>
      </c>
      <c r="H41" s="6">
        <f>B41+D41+F41</f>
        <v>6</v>
      </c>
      <c r="I41" s="18">
        <f>H41/H42</f>
        <v>1.4742014742014743E-2</v>
      </c>
    </row>
    <row r="42" spans="1:10" x14ac:dyDescent="0.2">
      <c r="A42" s="11" t="s">
        <v>7</v>
      </c>
      <c r="B42" s="7">
        <f t="shared" ref="B42:I42" si="4">SUM(B39:B41)</f>
        <v>127</v>
      </c>
      <c r="C42" s="19">
        <f t="shared" si="4"/>
        <v>1</v>
      </c>
      <c r="D42" s="7">
        <f t="shared" si="4"/>
        <v>280</v>
      </c>
      <c r="E42" s="19">
        <f t="shared" si="4"/>
        <v>1</v>
      </c>
      <c r="F42" s="8">
        <f t="shared" si="4"/>
        <v>0</v>
      </c>
      <c r="G42" s="19" t="e">
        <f t="shared" si="4"/>
        <v>#DIV/0!</v>
      </c>
      <c r="H42" s="7">
        <f t="shared" si="4"/>
        <v>407</v>
      </c>
      <c r="I42" s="20">
        <f t="shared" si="4"/>
        <v>1</v>
      </c>
    </row>
    <row r="43" spans="1:10" x14ac:dyDescent="0.2">
      <c r="A43" s="31" t="s">
        <v>48</v>
      </c>
      <c r="B43" s="32"/>
      <c r="C43" s="32"/>
      <c r="D43" s="32"/>
      <c r="E43" s="32"/>
      <c r="F43" s="33"/>
      <c r="G43" s="32"/>
      <c r="H43" s="32"/>
      <c r="I43" s="34"/>
    </row>
    <row r="44" spans="1:10" x14ac:dyDescent="0.2">
      <c r="A44" s="9" t="s">
        <v>25</v>
      </c>
      <c r="B44" s="4">
        <v>84</v>
      </c>
      <c r="C44" s="22">
        <f>B44/B46</f>
        <v>0.66141732283464572</v>
      </c>
      <c r="D44" s="5">
        <v>59</v>
      </c>
      <c r="E44" s="22">
        <f>D44/D46</f>
        <v>0.21071428571428572</v>
      </c>
      <c r="F44" s="5">
        <v>0</v>
      </c>
      <c r="G44" s="22" t="e">
        <f>F44/F46</f>
        <v>#DIV/0!</v>
      </c>
      <c r="H44" s="4">
        <f>B44+D44+F44</f>
        <v>143</v>
      </c>
      <c r="I44" s="16">
        <f>H44/H46</f>
        <v>0.35135135135135137</v>
      </c>
    </row>
    <row r="45" spans="1:10" x14ac:dyDescent="0.2">
      <c r="A45" s="10" t="s">
        <v>26</v>
      </c>
      <c r="B45" s="6">
        <v>43</v>
      </c>
      <c r="C45" s="17">
        <f>B45/B46</f>
        <v>0.33858267716535434</v>
      </c>
      <c r="D45" s="6">
        <v>221</v>
      </c>
      <c r="E45" s="17">
        <f>D45/D46</f>
        <v>0.78928571428571426</v>
      </c>
      <c r="F45" s="1">
        <v>0</v>
      </c>
      <c r="G45" s="17" t="e">
        <f>F45/F46</f>
        <v>#DIV/0!</v>
      </c>
      <c r="H45" s="4">
        <f>B45+D45+F45</f>
        <v>264</v>
      </c>
      <c r="I45" s="18">
        <f>H45/H46</f>
        <v>0.64864864864864868</v>
      </c>
    </row>
    <row r="46" spans="1:10" x14ac:dyDescent="0.2">
      <c r="A46" s="11" t="s">
        <v>7</v>
      </c>
      <c r="B46" s="7">
        <f t="shared" ref="B46:G46" si="5">SUM(B44:B45)</f>
        <v>127</v>
      </c>
      <c r="C46" s="23">
        <f t="shared" si="5"/>
        <v>1</v>
      </c>
      <c r="D46" s="7">
        <f t="shared" si="5"/>
        <v>280</v>
      </c>
      <c r="E46" s="23">
        <f t="shared" si="5"/>
        <v>1</v>
      </c>
      <c r="F46" s="7">
        <f t="shared" si="5"/>
        <v>0</v>
      </c>
      <c r="G46" s="23" t="e">
        <f t="shared" si="5"/>
        <v>#DIV/0!</v>
      </c>
      <c r="H46" s="4">
        <f>B46+D46+F46</f>
        <v>407</v>
      </c>
      <c r="I46" s="41">
        <f>SUM(I44:I45)</f>
        <v>1</v>
      </c>
    </row>
    <row r="47" spans="1:10" ht="12.75" customHeight="1" x14ac:dyDescent="0.2">
      <c r="A47" s="31" t="s">
        <v>46</v>
      </c>
      <c r="B47" s="32"/>
      <c r="C47" s="32"/>
      <c r="D47" s="32"/>
      <c r="E47" s="32"/>
      <c r="F47" s="33"/>
      <c r="G47" s="32"/>
      <c r="H47" s="32"/>
      <c r="I47" s="34"/>
    </row>
    <row r="48" spans="1:10" ht="12.75" customHeight="1" x14ac:dyDescent="0.2">
      <c r="A48" s="9" t="s">
        <v>36</v>
      </c>
      <c r="B48" s="4">
        <v>18</v>
      </c>
      <c r="C48" s="22">
        <f>B48/B50</f>
        <v>0.14173228346456693</v>
      </c>
      <c r="D48" s="5">
        <v>97</v>
      </c>
      <c r="E48" s="22">
        <f>D48/D50</f>
        <v>0.34642857142857142</v>
      </c>
      <c r="F48" s="5">
        <v>0</v>
      </c>
      <c r="G48" s="22" t="e">
        <f>F48/F50</f>
        <v>#DIV/0!</v>
      </c>
      <c r="H48" s="4">
        <f>B48+D48+F48</f>
        <v>115</v>
      </c>
      <c r="I48" s="16">
        <f>H48/H50</f>
        <v>0.28255528255528256</v>
      </c>
    </row>
    <row r="49" spans="1:9" ht="12.75" customHeight="1" x14ac:dyDescent="0.2">
      <c r="A49" s="10" t="s">
        <v>37</v>
      </c>
      <c r="B49" s="6">
        <v>109</v>
      </c>
      <c r="C49" s="17">
        <f>B49/B50</f>
        <v>0.8582677165354331</v>
      </c>
      <c r="D49" s="6">
        <v>183</v>
      </c>
      <c r="E49" s="17">
        <f>D49/D50</f>
        <v>0.65357142857142858</v>
      </c>
      <c r="F49" s="1">
        <v>0</v>
      </c>
      <c r="G49" s="17" t="e">
        <f>F49/F50</f>
        <v>#DIV/0!</v>
      </c>
      <c r="H49" s="4">
        <f>B49+D49+F49</f>
        <v>292</v>
      </c>
      <c r="I49" s="18">
        <f>H49/H50</f>
        <v>0.71744471744471749</v>
      </c>
    </row>
    <row r="50" spans="1:9" x14ac:dyDescent="0.2">
      <c r="A50" s="11" t="s">
        <v>7</v>
      </c>
      <c r="B50" s="7">
        <f t="shared" ref="B50:G50" si="6">SUM(B48:B49)</f>
        <v>127</v>
      </c>
      <c r="C50" s="23">
        <f t="shared" si="6"/>
        <v>1</v>
      </c>
      <c r="D50" s="7">
        <f t="shared" si="6"/>
        <v>280</v>
      </c>
      <c r="E50" s="23">
        <f t="shared" si="6"/>
        <v>1</v>
      </c>
      <c r="F50" s="7">
        <f t="shared" si="6"/>
        <v>0</v>
      </c>
      <c r="G50" s="23" t="e">
        <f t="shared" si="6"/>
        <v>#DIV/0!</v>
      </c>
      <c r="H50" s="4">
        <f>B50+D50+F50</f>
        <v>407</v>
      </c>
      <c r="I50" s="20">
        <f>SUM(I48:I49)</f>
        <v>1</v>
      </c>
    </row>
    <row r="51" spans="1:9" x14ac:dyDescent="0.2">
      <c r="A51" s="35" t="s">
        <v>28</v>
      </c>
      <c r="B51" s="36"/>
      <c r="C51" s="36"/>
      <c r="D51" s="36"/>
      <c r="E51" s="36"/>
      <c r="F51" s="37"/>
      <c r="G51" s="36"/>
      <c r="H51" s="36"/>
      <c r="I51" s="40"/>
    </row>
    <row r="52" spans="1:9" x14ac:dyDescent="0.2">
      <c r="A52" s="49" t="s">
        <v>27</v>
      </c>
      <c r="B52" s="63">
        <v>100.7</v>
      </c>
      <c r="C52" s="64"/>
      <c r="D52" s="65">
        <v>152.9</v>
      </c>
      <c r="E52" s="66"/>
      <c r="F52" s="63">
        <v>0</v>
      </c>
      <c r="G52" s="64"/>
      <c r="H52" s="65">
        <v>253.6</v>
      </c>
      <c r="I52" s="83"/>
    </row>
    <row r="53" spans="1:9" x14ac:dyDescent="0.2">
      <c r="A53" s="31" t="s">
        <v>49</v>
      </c>
      <c r="B53" s="32"/>
      <c r="C53" s="32"/>
      <c r="D53" s="32"/>
      <c r="E53" s="32"/>
      <c r="F53" s="33"/>
      <c r="G53" s="32"/>
      <c r="H53" s="32"/>
      <c r="I53" s="34"/>
    </row>
    <row r="54" spans="1:9" x14ac:dyDescent="0.2">
      <c r="A54" s="43" t="s">
        <v>50</v>
      </c>
      <c r="B54" s="4">
        <v>80</v>
      </c>
      <c r="C54" s="22">
        <f>B54/B56</f>
        <v>0.62992125984251968</v>
      </c>
      <c r="D54" s="4">
        <v>263</v>
      </c>
      <c r="E54" s="22">
        <f>D54/D56</f>
        <v>0.93928571428571428</v>
      </c>
      <c r="F54" s="5">
        <v>0</v>
      </c>
      <c r="G54" s="22" t="e">
        <f>F54/F56</f>
        <v>#DIV/0!</v>
      </c>
      <c r="H54" s="4">
        <f>B54+D54+F54</f>
        <v>343</v>
      </c>
      <c r="I54" s="16">
        <f>H54/H56</f>
        <v>0.84275184275184278</v>
      </c>
    </row>
    <row r="55" spans="1:9" x14ac:dyDescent="0.2">
      <c r="A55" s="44" t="s">
        <v>51</v>
      </c>
      <c r="B55" s="6">
        <v>47</v>
      </c>
      <c r="C55" s="17">
        <f>B55/B56</f>
        <v>0.37007874015748032</v>
      </c>
      <c r="D55" s="6">
        <v>17</v>
      </c>
      <c r="E55" s="17">
        <f>D55/D56</f>
        <v>6.0714285714285714E-2</v>
      </c>
      <c r="F55" s="1">
        <v>0</v>
      </c>
      <c r="G55" s="17" t="e">
        <f>F55/F56</f>
        <v>#DIV/0!</v>
      </c>
      <c r="H55" s="4">
        <f>B55+D55+F55</f>
        <v>64</v>
      </c>
      <c r="I55" s="18">
        <f>H55/H56</f>
        <v>0.15724815724815724</v>
      </c>
    </row>
    <row r="56" spans="1:9" ht="13.5" thickBot="1" x14ac:dyDescent="0.25">
      <c r="A56" s="45" t="s">
        <v>7</v>
      </c>
      <c r="B56" s="46">
        <f t="shared" ref="B56:G56" si="7">SUM(B54:B55)</f>
        <v>127</v>
      </c>
      <c r="C56" s="47">
        <f t="shared" si="7"/>
        <v>1</v>
      </c>
      <c r="D56" s="46">
        <f t="shared" si="7"/>
        <v>280</v>
      </c>
      <c r="E56" s="47">
        <f t="shared" si="7"/>
        <v>1</v>
      </c>
      <c r="F56" s="46">
        <f t="shared" si="7"/>
        <v>0</v>
      </c>
      <c r="G56" s="47" t="e">
        <f t="shared" si="7"/>
        <v>#DIV/0!</v>
      </c>
      <c r="H56" s="46">
        <f>B56+D56+F56</f>
        <v>407</v>
      </c>
      <c r="I56" s="48">
        <f>SUM(I54:I55)</f>
        <v>1</v>
      </c>
    </row>
    <row r="57" spans="1:9" ht="34.15" customHeight="1" thickTop="1" x14ac:dyDescent="0.2">
      <c r="A57" s="69" t="s">
        <v>38</v>
      </c>
      <c r="B57" s="69"/>
      <c r="C57" s="69"/>
      <c r="D57" s="69"/>
      <c r="E57" s="69"/>
      <c r="F57" s="69"/>
      <c r="G57" s="69"/>
      <c r="H57" s="69"/>
      <c r="I57" s="69"/>
    </row>
    <row r="58" spans="1:9" x14ac:dyDescent="0.2">
      <c r="A58" s="59" t="s">
        <v>30</v>
      </c>
      <c r="B58" s="59"/>
      <c r="C58" s="59"/>
      <c r="D58" s="59"/>
      <c r="E58" s="59"/>
      <c r="F58" s="59"/>
      <c r="G58" s="59"/>
      <c r="H58" s="59"/>
      <c r="I58" s="59"/>
    </row>
    <row r="59" spans="1:9" x14ac:dyDescent="0.2">
      <c r="A59" s="13"/>
      <c r="B59" s="13"/>
      <c r="C59" s="13"/>
      <c r="D59" s="13"/>
      <c r="E59" s="13"/>
      <c r="F59" s="14"/>
      <c r="G59" s="13"/>
      <c r="H59" s="13"/>
      <c r="I59" s="13"/>
    </row>
    <row r="60" spans="1:9" x14ac:dyDescent="0.2">
      <c r="A60" s="59"/>
      <c r="B60" s="59"/>
      <c r="C60" s="59"/>
      <c r="D60" s="59"/>
      <c r="E60" s="59"/>
      <c r="F60" s="60"/>
      <c r="G60" s="59"/>
      <c r="H60" s="59"/>
      <c r="I60" s="59"/>
    </row>
    <row r="62" spans="1:9" x14ac:dyDescent="0.2">
      <c r="G62" s="61"/>
      <c r="H62" s="62"/>
      <c r="I62" s="62"/>
    </row>
    <row r="63" spans="1:9" x14ac:dyDescent="0.2">
      <c r="G63" s="62"/>
      <c r="H63" s="62"/>
      <c r="I63" s="62"/>
    </row>
  </sheetData>
  <mergeCells count="24">
    <mergeCell ref="A2:I2"/>
    <mergeCell ref="A3:I3"/>
    <mergeCell ref="A4:I4"/>
    <mergeCell ref="B6:C6"/>
    <mergeCell ref="D6:E6"/>
    <mergeCell ref="F6:G6"/>
    <mergeCell ref="H6:I6"/>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7:I57"/>
    <mergeCell ref="A58:I58"/>
  </mergeCells>
  <printOptions horizontalCentered="1"/>
  <pageMargins left="0.7" right="0.7" top="0.75" bottom="0.75" header="0.3" footer="0.3"/>
  <pageSetup scale="91" orientation="portrait" r:id="rId1"/>
  <ignoredErrors>
    <ignoredError sqref="H9:I35 D11 H38:I51 I36 I37 H53:I5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3"/>
  <sheetViews>
    <sheetView tabSelected="1" zoomScale="96" zoomScaleNormal="96" workbookViewId="0">
      <selection activeCell="A3" sqref="A3:I3"/>
    </sheetView>
  </sheetViews>
  <sheetFormatPr defaultRowHeight="12.75" x14ac:dyDescent="0.2"/>
  <cols>
    <col min="1" max="1" width="31.7109375" customWidth="1"/>
    <col min="2" max="4" width="7.5703125" customWidth="1"/>
    <col min="6" max="6" width="6.7109375" style="2" hidden="1" customWidth="1"/>
    <col min="7" max="7" width="9.140625" hidden="1" customWidth="1"/>
    <col min="8" max="8" width="7.5703125" customWidth="1"/>
    <col min="9" max="9" width="8" customWidth="1"/>
  </cols>
  <sheetData>
    <row r="2" spans="1:9" ht="15.75" x14ac:dyDescent="0.25">
      <c r="A2" s="78" t="s">
        <v>58</v>
      </c>
      <c r="B2" s="78"/>
      <c r="C2" s="78"/>
      <c r="D2" s="78"/>
      <c r="E2" s="78"/>
      <c r="F2" s="78"/>
      <c r="G2" s="78"/>
      <c r="H2" s="78"/>
      <c r="I2" s="78"/>
    </row>
    <row r="3" spans="1:9" ht="15.75" x14ac:dyDescent="0.25">
      <c r="A3" s="78" t="s">
        <v>60</v>
      </c>
      <c r="B3" s="78"/>
      <c r="C3" s="78"/>
      <c r="D3" s="78"/>
      <c r="E3" s="78"/>
      <c r="F3" s="78"/>
      <c r="G3" s="78"/>
      <c r="H3" s="78"/>
      <c r="I3" s="78"/>
    </row>
    <row r="4" spans="1:9" ht="15.75" x14ac:dyDescent="0.25">
      <c r="A4" s="78" t="s">
        <v>54</v>
      </c>
      <c r="B4" s="78"/>
      <c r="C4" s="78"/>
      <c r="D4" s="78"/>
      <c r="E4" s="78"/>
      <c r="F4" s="78"/>
      <c r="G4" s="78"/>
      <c r="H4" s="78"/>
      <c r="I4" s="78"/>
    </row>
    <row r="5" spans="1:9" ht="13.5" thickBot="1" x14ac:dyDescent="0.25"/>
    <row r="6" spans="1:9" ht="13.5" thickTop="1" x14ac:dyDescent="0.2">
      <c r="A6" s="25"/>
      <c r="B6" s="79" t="s">
        <v>0</v>
      </c>
      <c r="C6" s="80"/>
      <c r="D6" s="81" t="s">
        <v>35</v>
      </c>
      <c r="E6" s="80"/>
      <c r="F6" s="79" t="s">
        <v>3</v>
      </c>
      <c r="G6" s="80"/>
      <c r="H6" s="79" t="s">
        <v>7</v>
      </c>
      <c r="I6" s="82"/>
    </row>
    <row r="7" spans="1:9" x14ac:dyDescent="0.2">
      <c r="A7" s="26"/>
      <c r="B7" s="27" t="s">
        <v>1</v>
      </c>
      <c r="C7" s="28" t="s">
        <v>2</v>
      </c>
      <c r="D7" s="27" t="s">
        <v>1</v>
      </c>
      <c r="E7" s="28" t="s">
        <v>2</v>
      </c>
      <c r="F7" s="29" t="s">
        <v>1</v>
      </c>
      <c r="G7" s="28" t="s">
        <v>2</v>
      </c>
      <c r="H7" s="27" t="s">
        <v>1</v>
      </c>
      <c r="I7" s="30" t="s">
        <v>2</v>
      </c>
    </row>
    <row r="8" spans="1:9" x14ac:dyDescent="0.2">
      <c r="A8" s="31" t="s">
        <v>4</v>
      </c>
      <c r="B8" s="32"/>
      <c r="C8" s="32"/>
      <c r="D8" s="32"/>
      <c r="E8" s="32"/>
      <c r="F8" s="33"/>
      <c r="G8" s="32"/>
      <c r="H8" s="32"/>
      <c r="I8" s="34"/>
    </row>
    <row r="9" spans="1:9" x14ac:dyDescent="0.2">
      <c r="A9" s="9" t="s">
        <v>5</v>
      </c>
      <c r="B9" s="4">
        <v>809</v>
      </c>
      <c r="C9" s="15">
        <f>B9/B11</f>
        <v>0.53540701522170753</v>
      </c>
      <c r="D9" s="4">
        <v>366</v>
      </c>
      <c r="E9" s="15">
        <f>D9/D11</f>
        <v>0.7038461538461539</v>
      </c>
      <c r="F9" s="5">
        <v>0</v>
      </c>
      <c r="G9" s="15" t="e">
        <f>F9/F11</f>
        <v>#DIV/0!</v>
      </c>
      <c r="H9" s="4">
        <f>B9+D9+F9</f>
        <v>1175</v>
      </c>
      <c r="I9" s="16">
        <f>H9/H11</f>
        <v>0.57853274249138353</v>
      </c>
    </row>
    <row r="10" spans="1:9" x14ac:dyDescent="0.2">
      <c r="A10" s="10" t="s">
        <v>6</v>
      </c>
      <c r="B10" s="6">
        <v>702</v>
      </c>
      <c r="C10" s="17">
        <f>B10/B11</f>
        <v>0.46459298477829253</v>
      </c>
      <c r="D10" s="6">
        <v>154</v>
      </c>
      <c r="E10" s="17">
        <f>D10/D11</f>
        <v>0.29615384615384616</v>
      </c>
      <c r="F10" s="1">
        <v>0</v>
      </c>
      <c r="G10" s="17" t="e">
        <f>F10/F11</f>
        <v>#DIV/0!</v>
      </c>
      <c r="H10" s="6">
        <f>B10+D10+F10</f>
        <v>856</v>
      </c>
      <c r="I10" s="18">
        <f>H10/H11</f>
        <v>0.42146725750861647</v>
      </c>
    </row>
    <row r="11" spans="1:9" x14ac:dyDescent="0.2">
      <c r="A11" s="11" t="s">
        <v>7</v>
      </c>
      <c r="B11" s="7">
        <f>SUM(B9:B10)</f>
        <v>1511</v>
      </c>
      <c r="C11" s="19">
        <f>SUM(C9:C10)</f>
        <v>1</v>
      </c>
      <c r="D11" s="7">
        <f>D9+D10</f>
        <v>520</v>
      </c>
      <c r="E11" s="19">
        <f>SUM(E9:E10)</f>
        <v>1</v>
      </c>
      <c r="F11" s="8">
        <f>SUM(F9:F10)</f>
        <v>0</v>
      </c>
      <c r="G11" s="19" t="e">
        <f>SUM(G9:G10)</f>
        <v>#DIV/0!</v>
      </c>
      <c r="H11" s="7">
        <f>B11+D11+F11</f>
        <v>2031</v>
      </c>
      <c r="I11" s="20">
        <f>SUM(I9:I10)</f>
        <v>1</v>
      </c>
    </row>
    <row r="12" spans="1:9" x14ac:dyDescent="0.2">
      <c r="A12" s="31" t="s">
        <v>8</v>
      </c>
      <c r="B12" s="38"/>
      <c r="C12" s="38"/>
      <c r="D12" s="38"/>
      <c r="E12" s="38"/>
      <c r="F12" s="38"/>
      <c r="G12" s="38"/>
      <c r="H12" s="38"/>
      <c r="I12" s="39"/>
    </row>
    <row r="13" spans="1:9" x14ac:dyDescent="0.2">
      <c r="A13" s="9" t="s">
        <v>39</v>
      </c>
      <c r="B13" s="5">
        <v>6</v>
      </c>
      <c r="C13" s="15">
        <f>B13/B22</f>
        <v>3.9708802117802778E-3</v>
      </c>
      <c r="D13" s="5">
        <v>0</v>
      </c>
      <c r="E13" s="15">
        <f>D13/D22</f>
        <v>0</v>
      </c>
      <c r="F13" s="5">
        <v>0</v>
      </c>
      <c r="G13" s="15" t="e">
        <f>F13/F22</f>
        <v>#DIV/0!</v>
      </c>
      <c r="H13" s="4">
        <f t="shared" ref="H13:H21" si="0">B13+D13+F13</f>
        <v>6</v>
      </c>
      <c r="I13" s="16">
        <f>H13/H22</f>
        <v>2.9542097488921715E-3</v>
      </c>
    </row>
    <row r="14" spans="1:9" x14ac:dyDescent="0.2">
      <c r="A14" s="10" t="s">
        <v>9</v>
      </c>
      <c r="B14" s="1">
        <v>62</v>
      </c>
      <c r="C14" s="17">
        <f>B14/B22</f>
        <v>4.103242885506287E-2</v>
      </c>
      <c r="D14" s="1">
        <v>45</v>
      </c>
      <c r="E14" s="17">
        <f>D14/D22</f>
        <v>8.6538461538461536E-2</v>
      </c>
      <c r="F14" s="1">
        <v>0</v>
      </c>
      <c r="G14" s="17" t="e">
        <f>F14/F22</f>
        <v>#DIV/0!</v>
      </c>
      <c r="H14" s="6">
        <f>B14+D14+F14</f>
        <v>107</v>
      </c>
      <c r="I14" s="18">
        <f>H14/H22</f>
        <v>5.2683407188577058E-2</v>
      </c>
    </row>
    <row r="15" spans="1:9" x14ac:dyDescent="0.2">
      <c r="A15" s="10" t="s">
        <v>40</v>
      </c>
      <c r="B15" s="1">
        <v>208</v>
      </c>
      <c r="C15" s="17">
        <f>B15/B22</f>
        <v>0.13765718067504965</v>
      </c>
      <c r="D15" s="1">
        <v>30</v>
      </c>
      <c r="E15" s="17">
        <f>D15/D22</f>
        <v>5.7692307692307696E-2</v>
      </c>
      <c r="F15" s="1">
        <v>0</v>
      </c>
      <c r="G15" s="17" t="e">
        <f>F15/F22</f>
        <v>#DIV/0!</v>
      </c>
      <c r="H15" s="6">
        <f t="shared" si="0"/>
        <v>238</v>
      </c>
      <c r="I15" s="18">
        <f>H15/H22</f>
        <v>0.1171836533727228</v>
      </c>
    </row>
    <row r="16" spans="1:9" x14ac:dyDescent="0.2">
      <c r="A16" s="10" t="s">
        <v>41</v>
      </c>
      <c r="B16" s="1">
        <v>134</v>
      </c>
      <c r="C16" s="17">
        <f>B16/B22</f>
        <v>8.8682991396426214E-2</v>
      </c>
      <c r="D16" s="1">
        <v>20</v>
      </c>
      <c r="E16" s="17">
        <f>D16/D22</f>
        <v>3.8461538461538464E-2</v>
      </c>
      <c r="F16" s="1">
        <v>0</v>
      </c>
      <c r="G16" s="17" t="e">
        <f>F16/F22</f>
        <v>#DIV/0!</v>
      </c>
      <c r="H16" s="6">
        <f t="shared" si="0"/>
        <v>154</v>
      </c>
      <c r="I16" s="18">
        <f>H16/H22</f>
        <v>7.5824716888232405E-2</v>
      </c>
    </row>
    <row r="17" spans="1:9" x14ac:dyDescent="0.2">
      <c r="A17" s="10" t="s">
        <v>42</v>
      </c>
      <c r="B17" s="1">
        <v>1</v>
      </c>
      <c r="C17" s="17">
        <f>B17/B22</f>
        <v>6.6181336863004633E-4</v>
      </c>
      <c r="D17" s="1">
        <v>2</v>
      </c>
      <c r="E17" s="17">
        <f>D17/D22</f>
        <v>3.8461538461538464E-3</v>
      </c>
      <c r="F17" s="1">
        <v>0</v>
      </c>
      <c r="G17" s="17" t="e">
        <f>F17/F22</f>
        <v>#DIV/0!</v>
      </c>
      <c r="H17" s="6">
        <f t="shared" si="0"/>
        <v>3</v>
      </c>
      <c r="I17" s="18">
        <f>H17/H22</f>
        <v>1.4771048744460858E-3</v>
      </c>
    </row>
    <row r="18" spans="1:9" x14ac:dyDescent="0.2">
      <c r="A18" s="10" t="s">
        <v>10</v>
      </c>
      <c r="B18" s="6">
        <v>1000</v>
      </c>
      <c r="C18" s="17">
        <f>B18/B22</f>
        <v>0.66181336863004636</v>
      </c>
      <c r="D18" s="6">
        <v>236</v>
      </c>
      <c r="E18" s="17">
        <f>D18/D22</f>
        <v>0.45384615384615384</v>
      </c>
      <c r="F18" s="1">
        <v>0</v>
      </c>
      <c r="G18" s="17" t="e">
        <f>F18/F22</f>
        <v>#DIV/0!</v>
      </c>
      <c r="H18" s="6">
        <f t="shared" si="0"/>
        <v>1236</v>
      </c>
      <c r="I18" s="18">
        <f>H18/H22</f>
        <v>0.60856720827178734</v>
      </c>
    </row>
    <row r="19" spans="1:9" x14ac:dyDescent="0.2">
      <c r="A19" s="10" t="s">
        <v>43</v>
      </c>
      <c r="B19" s="6">
        <v>53</v>
      </c>
      <c r="C19" s="17">
        <f>B19/B22</f>
        <v>3.5076108537392459E-2</v>
      </c>
      <c r="D19" s="6">
        <v>8</v>
      </c>
      <c r="E19" s="17">
        <f>D19/D22</f>
        <v>1.5384615384615385E-2</v>
      </c>
      <c r="F19" s="1">
        <v>0</v>
      </c>
      <c r="G19" s="17" t="e">
        <f>F19/F22</f>
        <v>#DIV/0!</v>
      </c>
      <c r="H19" s="6">
        <f t="shared" si="0"/>
        <v>61</v>
      </c>
      <c r="I19" s="18">
        <f>H19/H22</f>
        <v>3.0034465780403741E-2</v>
      </c>
    </row>
    <row r="20" spans="1:9" x14ac:dyDescent="0.2">
      <c r="A20" s="10" t="s">
        <v>44</v>
      </c>
      <c r="B20" s="1">
        <v>31</v>
      </c>
      <c r="C20" s="17">
        <f>B20/B22</f>
        <v>2.0516214427531435E-2</v>
      </c>
      <c r="D20" s="1">
        <v>170</v>
      </c>
      <c r="E20" s="17">
        <f>D20/D22</f>
        <v>0.32692307692307693</v>
      </c>
      <c r="F20" s="1">
        <v>0</v>
      </c>
      <c r="G20" s="17" t="e">
        <f>F20/F22</f>
        <v>#DIV/0!</v>
      </c>
      <c r="H20" s="6">
        <f t="shared" si="0"/>
        <v>201</v>
      </c>
      <c r="I20" s="18">
        <f>H20/H22</f>
        <v>9.8966026587887737E-2</v>
      </c>
    </row>
    <row r="21" spans="1:9" x14ac:dyDescent="0.2">
      <c r="A21" s="24" t="s">
        <v>45</v>
      </c>
      <c r="B21" s="8">
        <v>16</v>
      </c>
      <c r="C21" s="17">
        <f>B21/B22</f>
        <v>1.0589013898080741E-2</v>
      </c>
      <c r="D21" s="8">
        <v>9</v>
      </c>
      <c r="E21" s="17">
        <f>D21/D22</f>
        <v>1.7307692307692309E-2</v>
      </c>
      <c r="F21" s="8">
        <v>0</v>
      </c>
      <c r="G21" s="17" t="e">
        <f>F21/F22</f>
        <v>#DIV/0!</v>
      </c>
      <c r="H21" s="7">
        <f t="shared" si="0"/>
        <v>25</v>
      </c>
      <c r="I21" s="20">
        <f>H21/H22</f>
        <v>1.2309207287050714E-2</v>
      </c>
    </row>
    <row r="22" spans="1:9" x14ac:dyDescent="0.2">
      <c r="A22" s="11" t="s">
        <v>7</v>
      </c>
      <c r="B22" s="7">
        <f>SUM(B13:B21)</f>
        <v>1511</v>
      </c>
      <c r="C22" s="19">
        <f>SUM(C13:C21)</f>
        <v>1</v>
      </c>
      <c r="D22" s="7">
        <f>SUM(D13:D21)</f>
        <v>520</v>
      </c>
      <c r="E22" s="19">
        <f>SUM(E13:E21)</f>
        <v>0.99999999999999989</v>
      </c>
      <c r="F22" s="8">
        <f>SUM(F13:F21)</f>
        <v>0</v>
      </c>
      <c r="G22" s="19" t="e">
        <f>SUM(G13:G20)</f>
        <v>#DIV/0!</v>
      </c>
      <c r="H22" s="7">
        <f>SUM(H13:H21)</f>
        <v>2031</v>
      </c>
      <c r="I22" s="20">
        <f>SUM(I13:I21)</f>
        <v>1</v>
      </c>
    </row>
    <row r="23" spans="1:9" x14ac:dyDescent="0.2">
      <c r="A23" s="31" t="s">
        <v>11</v>
      </c>
      <c r="B23" s="38"/>
      <c r="C23" s="38"/>
      <c r="D23" s="38"/>
      <c r="E23" s="38"/>
      <c r="F23" s="38"/>
      <c r="G23" s="38"/>
      <c r="H23" s="38"/>
      <c r="I23" s="39"/>
    </row>
    <row r="24" spans="1:9" x14ac:dyDescent="0.2">
      <c r="A24" s="42" t="s">
        <v>12</v>
      </c>
      <c r="B24" s="5">
        <v>3</v>
      </c>
      <c r="C24" s="15">
        <f t="shared" ref="C24:C33" si="1">B24/$B$34</f>
        <v>1.9854401058901389E-3</v>
      </c>
      <c r="D24" s="5">
        <v>0</v>
      </c>
      <c r="E24" s="15">
        <f>D24/D34</f>
        <v>0</v>
      </c>
      <c r="F24" s="5">
        <v>0</v>
      </c>
      <c r="G24" s="15" t="e">
        <f>F24/F34</f>
        <v>#DIV/0!</v>
      </c>
      <c r="H24" s="5">
        <f t="shared" ref="H24:H34" si="2">B24+D24+F24</f>
        <v>3</v>
      </c>
      <c r="I24" s="16">
        <f>H24/H34</f>
        <v>1.4771048744460858E-3</v>
      </c>
    </row>
    <row r="25" spans="1:9" x14ac:dyDescent="0.2">
      <c r="A25" s="10" t="s">
        <v>13</v>
      </c>
      <c r="B25" s="1">
        <v>268</v>
      </c>
      <c r="C25" s="15">
        <f t="shared" si="1"/>
        <v>0.17736598279285243</v>
      </c>
      <c r="D25" s="1">
        <v>0</v>
      </c>
      <c r="E25" s="17">
        <f>D25/D34</f>
        <v>0</v>
      </c>
      <c r="F25" s="1">
        <v>0</v>
      </c>
      <c r="G25" s="17" t="e">
        <f>F25/F34</f>
        <v>#DIV/0!</v>
      </c>
      <c r="H25" s="1">
        <f t="shared" si="2"/>
        <v>268</v>
      </c>
      <c r="I25" s="18">
        <f>H25/H34</f>
        <v>0.13195470211718366</v>
      </c>
    </row>
    <row r="26" spans="1:9" x14ac:dyDescent="0.2">
      <c r="A26" s="10" t="s">
        <v>14</v>
      </c>
      <c r="B26" s="1">
        <v>322</v>
      </c>
      <c r="C26" s="15">
        <f t="shared" si="1"/>
        <v>0.21310390469887491</v>
      </c>
      <c r="D26" s="1">
        <v>13</v>
      </c>
      <c r="E26" s="17">
        <f>D26/D34</f>
        <v>2.5000000000000001E-2</v>
      </c>
      <c r="F26" s="1">
        <v>0</v>
      </c>
      <c r="G26" s="17" t="e">
        <f>F26/F34</f>
        <v>#DIV/0!</v>
      </c>
      <c r="H26" s="5">
        <f t="shared" si="2"/>
        <v>335</v>
      </c>
      <c r="I26" s="18">
        <f>H26/H34</f>
        <v>0.16494337764647957</v>
      </c>
    </row>
    <row r="27" spans="1:9" x14ac:dyDescent="0.2">
      <c r="A27" s="10" t="s">
        <v>15</v>
      </c>
      <c r="B27" s="1">
        <v>259</v>
      </c>
      <c r="C27" s="15">
        <f t="shared" si="1"/>
        <v>0.171409662475182</v>
      </c>
      <c r="D27" s="1">
        <v>137</v>
      </c>
      <c r="E27" s="17">
        <f>D27/D34</f>
        <v>0.26346153846153847</v>
      </c>
      <c r="F27" s="1">
        <v>0</v>
      </c>
      <c r="G27" s="17" t="e">
        <f>F27/F34</f>
        <v>#DIV/0!</v>
      </c>
      <c r="H27" s="5">
        <f t="shared" si="2"/>
        <v>396</v>
      </c>
      <c r="I27" s="18">
        <f>H27/H34</f>
        <v>0.19497784342688332</v>
      </c>
    </row>
    <row r="28" spans="1:9" x14ac:dyDescent="0.2">
      <c r="A28" s="10" t="s">
        <v>16</v>
      </c>
      <c r="B28" s="1">
        <v>251</v>
      </c>
      <c r="C28" s="15">
        <f t="shared" si="1"/>
        <v>0.16611515552614162</v>
      </c>
      <c r="D28" s="1">
        <v>136</v>
      </c>
      <c r="E28" s="17">
        <f>D28/D34</f>
        <v>0.26153846153846155</v>
      </c>
      <c r="F28" s="1">
        <v>0</v>
      </c>
      <c r="G28" s="17" t="e">
        <f>F28/F34</f>
        <v>#DIV/0!</v>
      </c>
      <c r="H28" s="5">
        <f t="shared" si="2"/>
        <v>387</v>
      </c>
      <c r="I28" s="18">
        <f>H28/H34</f>
        <v>0.19054652880354506</v>
      </c>
    </row>
    <row r="29" spans="1:9" x14ac:dyDescent="0.2">
      <c r="A29" s="10" t="s">
        <v>17</v>
      </c>
      <c r="B29" s="1">
        <v>170</v>
      </c>
      <c r="C29" s="15">
        <f t="shared" si="1"/>
        <v>0.11250827266710788</v>
      </c>
      <c r="D29" s="1">
        <v>93</v>
      </c>
      <c r="E29" s="17">
        <f>D29/D34</f>
        <v>0.17884615384615385</v>
      </c>
      <c r="F29" s="1">
        <v>0</v>
      </c>
      <c r="G29" s="17" t="e">
        <f>F29/F34</f>
        <v>#DIV/0!</v>
      </c>
      <c r="H29" s="5">
        <f t="shared" si="2"/>
        <v>263</v>
      </c>
      <c r="I29" s="18">
        <f>H29/H34</f>
        <v>0.1294928606597735</v>
      </c>
    </row>
    <row r="30" spans="1:9" x14ac:dyDescent="0.2">
      <c r="A30" s="10" t="s">
        <v>18</v>
      </c>
      <c r="B30" s="1">
        <v>108</v>
      </c>
      <c r="C30" s="15">
        <f t="shared" si="1"/>
        <v>7.1475843812044998E-2</v>
      </c>
      <c r="D30" s="1">
        <v>57</v>
      </c>
      <c r="E30" s="17">
        <f>D30/D34</f>
        <v>0.10961538461538461</v>
      </c>
      <c r="F30" s="1">
        <v>0</v>
      </c>
      <c r="G30" s="17" t="e">
        <f>F30/F34</f>
        <v>#DIV/0!</v>
      </c>
      <c r="H30" s="5">
        <f t="shared" si="2"/>
        <v>165</v>
      </c>
      <c r="I30" s="18">
        <f>H30/H34</f>
        <v>8.1240768094534718E-2</v>
      </c>
    </row>
    <row r="31" spans="1:9" x14ac:dyDescent="0.2">
      <c r="A31" s="10" t="s">
        <v>19</v>
      </c>
      <c r="B31" s="1">
        <v>88</v>
      </c>
      <c r="C31" s="15">
        <f t="shared" si="1"/>
        <v>5.823957643944408E-2</v>
      </c>
      <c r="D31" s="1">
        <v>56</v>
      </c>
      <c r="E31" s="17">
        <f>D31/D34</f>
        <v>0.1076923076923077</v>
      </c>
      <c r="F31" s="1">
        <v>0</v>
      </c>
      <c r="G31" s="17" t="e">
        <f>F31/F34</f>
        <v>#DIV/0!</v>
      </c>
      <c r="H31" s="5">
        <f t="shared" si="2"/>
        <v>144</v>
      </c>
      <c r="I31" s="18">
        <f>H31/H34</f>
        <v>7.0901033973412117E-2</v>
      </c>
    </row>
    <row r="32" spans="1:9" x14ac:dyDescent="0.2">
      <c r="A32" s="10" t="s">
        <v>20</v>
      </c>
      <c r="B32" s="1">
        <v>39</v>
      </c>
      <c r="C32" s="15">
        <f t="shared" si="1"/>
        <v>2.5810721376571807E-2</v>
      </c>
      <c r="D32" s="1">
        <v>26</v>
      </c>
      <c r="E32" s="17">
        <f>D32/D34</f>
        <v>0.05</v>
      </c>
      <c r="F32" s="1">
        <v>0</v>
      </c>
      <c r="G32" s="17" t="e">
        <f>F32/F34</f>
        <v>#DIV/0!</v>
      </c>
      <c r="H32" s="5">
        <f t="shared" si="2"/>
        <v>65</v>
      </c>
      <c r="I32" s="18">
        <f>H32/H34</f>
        <v>3.2003938946331856E-2</v>
      </c>
    </row>
    <row r="33" spans="1:10" x14ac:dyDescent="0.2">
      <c r="A33" s="10" t="s">
        <v>21</v>
      </c>
      <c r="B33" s="1">
        <v>3</v>
      </c>
      <c r="C33" s="15">
        <f t="shared" si="1"/>
        <v>1.9854401058901389E-3</v>
      </c>
      <c r="D33" s="1">
        <v>2</v>
      </c>
      <c r="E33" s="17">
        <f>D33/D34</f>
        <v>3.8461538461538464E-3</v>
      </c>
      <c r="F33" s="1">
        <v>0</v>
      </c>
      <c r="G33" s="17" t="e">
        <f>F33/F34</f>
        <v>#DIV/0!</v>
      </c>
      <c r="H33" s="5">
        <f t="shared" si="2"/>
        <v>5</v>
      </c>
      <c r="I33" s="18">
        <f>H33/H34</f>
        <v>2.461841457410143E-3</v>
      </c>
    </row>
    <row r="34" spans="1:10" x14ac:dyDescent="0.2">
      <c r="A34" s="11" t="s">
        <v>7</v>
      </c>
      <c r="B34" s="7">
        <f t="shared" ref="B34:G34" si="3">SUM(B24:B33)</f>
        <v>1511</v>
      </c>
      <c r="C34" s="19">
        <f t="shared" si="3"/>
        <v>1</v>
      </c>
      <c r="D34" s="7">
        <f t="shared" si="3"/>
        <v>520</v>
      </c>
      <c r="E34" s="19">
        <f t="shared" si="3"/>
        <v>1.0000000000000002</v>
      </c>
      <c r="F34" s="7">
        <f t="shared" si="3"/>
        <v>0</v>
      </c>
      <c r="G34" s="19" t="e">
        <f t="shared" si="3"/>
        <v>#DIV/0!</v>
      </c>
      <c r="H34" s="4">
        <f t="shared" si="2"/>
        <v>2031</v>
      </c>
      <c r="I34" s="20">
        <f>SUM(I24:I33)</f>
        <v>0.99999999999999989</v>
      </c>
      <c r="J34" s="3"/>
    </row>
    <row r="35" spans="1:10" x14ac:dyDescent="0.2">
      <c r="A35" s="31" t="s">
        <v>22</v>
      </c>
      <c r="B35" s="32"/>
      <c r="C35" s="32"/>
      <c r="D35" s="32"/>
      <c r="E35" s="32"/>
      <c r="F35" s="33"/>
      <c r="G35" s="32"/>
      <c r="H35" s="32"/>
      <c r="I35" s="34"/>
    </row>
    <row r="36" spans="1:10" x14ac:dyDescent="0.2">
      <c r="A36" s="9" t="s">
        <v>23</v>
      </c>
      <c r="B36" s="70">
        <v>26.89</v>
      </c>
      <c r="C36" s="71"/>
      <c r="D36" s="70">
        <v>31.47</v>
      </c>
      <c r="E36" s="71"/>
      <c r="F36" s="70">
        <v>0</v>
      </c>
      <c r="G36" s="71"/>
      <c r="H36" s="70">
        <v>28.06</v>
      </c>
      <c r="I36" s="84"/>
    </row>
    <row r="37" spans="1:10" x14ac:dyDescent="0.2">
      <c r="A37" s="12" t="s">
        <v>24</v>
      </c>
      <c r="B37" s="74">
        <v>8.7799999999999994</v>
      </c>
      <c r="C37" s="75"/>
      <c r="D37" s="74">
        <v>9</v>
      </c>
      <c r="E37" s="75"/>
      <c r="F37" s="74">
        <v>0</v>
      </c>
      <c r="G37" s="75"/>
      <c r="H37" s="74">
        <v>9.0500000000000007</v>
      </c>
      <c r="I37" s="85"/>
    </row>
    <row r="38" spans="1:10" x14ac:dyDescent="0.2">
      <c r="A38" s="31" t="s">
        <v>59</v>
      </c>
      <c r="B38" s="32"/>
      <c r="C38" s="32"/>
      <c r="D38" s="32"/>
      <c r="E38" s="32"/>
      <c r="F38" s="33"/>
      <c r="G38" s="32"/>
      <c r="H38" s="32"/>
      <c r="I38" s="34"/>
    </row>
    <row r="39" spans="1:10" x14ac:dyDescent="0.2">
      <c r="A39" s="10" t="s">
        <v>32</v>
      </c>
      <c r="B39" s="6">
        <v>1206</v>
      </c>
      <c r="C39" s="17">
        <f>B39/B42</f>
        <v>0.79814692256783581</v>
      </c>
      <c r="D39" s="6">
        <v>187</v>
      </c>
      <c r="E39" s="17">
        <f>D39/D42</f>
        <v>0.35961538461538461</v>
      </c>
      <c r="F39" s="1">
        <v>0</v>
      </c>
      <c r="G39" s="17" t="e">
        <f>F39/F42</f>
        <v>#DIV/0!</v>
      </c>
      <c r="H39" s="6">
        <f>B39+D39+F39</f>
        <v>1393</v>
      </c>
      <c r="I39" s="18">
        <f>H39/H42</f>
        <v>0.68586903003446575</v>
      </c>
    </row>
    <row r="40" spans="1:10" x14ac:dyDescent="0.2">
      <c r="A40" s="10" t="s">
        <v>33</v>
      </c>
      <c r="B40" s="6">
        <v>31</v>
      </c>
      <c r="C40" s="17">
        <f>B40/B42</f>
        <v>2.0516214427531435E-2</v>
      </c>
      <c r="D40" s="6">
        <v>170</v>
      </c>
      <c r="E40" s="17">
        <f>D40/D42</f>
        <v>0.32692307692307693</v>
      </c>
      <c r="F40" s="1">
        <v>0</v>
      </c>
      <c r="G40" s="17" t="e">
        <f>F40/F42</f>
        <v>#DIV/0!</v>
      </c>
      <c r="H40" s="6">
        <f>B40+D40+F40</f>
        <v>201</v>
      </c>
      <c r="I40" s="18">
        <f>H40/H42</f>
        <v>9.8966026587887737E-2</v>
      </c>
    </row>
    <row r="41" spans="1:10" x14ac:dyDescent="0.2">
      <c r="A41" s="10" t="s">
        <v>34</v>
      </c>
      <c r="B41" s="1">
        <v>274</v>
      </c>
      <c r="C41" s="17">
        <f>B41/B42</f>
        <v>0.1813368630046327</v>
      </c>
      <c r="D41" s="1">
        <v>163</v>
      </c>
      <c r="E41" s="17">
        <f>D41/D42</f>
        <v>0.31346153846153846</v>
      </c>
      <c r="F41" s="1">
        <v>0</v>
      </c>
      <c r="G41" s="17" t="e">
        <f>F41/F42</f>
        <v>#DIV/0!</v>
      </c>
      <c r="H41" s="6">
        <f>B41+D41+F41</f>
        <v>437</v>
      </c>
      <c r="I41" s="18">
        <f>H41/H42</f>
        <v>0.21516494337764647</v>
      </c>
    </row>
    <row r="42" spans="1:10" x14ac:dyDescent="0.2">
      <c r="A42" s="11" t="s">
        <v>7</v>
      </c>
      <c r="B42" s="7">
        <f t="shared" ref="B42:I42" si="4">SUM(B39:B41)</f>
        <v>1511</v>
      </c>
      <c r="C42" s="19">
        <f t="shared" si="4"/>
        <v>1</v>
      </c>
      <c r="D42" s="7">
        <f t="shared" si="4"/>
        <v>520</v>
      </c>
      <c r="E42" s="19">
        <f t="shared" si="4"/>
        <v>1</v>
      </c>
      <c r="F42" s="8">
        <f t="shared" si="4"/>
        <v>0</v>
      </c>
      <c r="G42" s="19" t="e">
        <f t="shared" si="4"/>
        <v>#DIV/0!</v>
      </c>
      <c r="H42" s="7">
        <f t="shared" si="4"/>
        <v>2031</v>
      </c>
      <c r="I42" s="20">
        <f t="shared" si="4"/>
        <v>1</v>
      </c>
    </row>
    <row r="43" spans="1:10" x14ac:dyDescent="0.2">
      <c r="A43" s="31" t="s">
        <v>48</v>
      </c>
      <c r="B43" s="32"/>
      <c r="C43" s="32"/>
      <c r="D43" s="32"/>
      <c r="E43" s="32"/>
      <c r="F43" s="33"/>
      <c r="G43" s="32"/>
      <c r="H43" s="32"/>
      <c r="I43" s="34"/>
    </row>
    <row r="44" spans="1:10" x14ac:dyDescent="0.2">
      <c r="A44" s="9" t="s">
        <v>25</v>
      </c>
      <c r="B44" s="4">
        <v>964</v>
      </c>
      <c r="C44" s="22">
        <f>B44/B46</f>
        <v>0.63798808735936463</v>
      </c>
      <c r="D44" s="5">
        <v>181</v>
      </c>
      <c r="E44" s="22">
        <f>D44/D46</f>
        <v>0.34807692307692306</v>
      </c>
      <c r="F44" s="5">
        <v>0</v>
      </c>
      <c r="G44" s="22" t="e">
        <f>F44/F46</f>
        <v>#DIV/0!</v>
      </c>
      <c r="H44" s="4">
        <f>B44+D44+F44</f>
        <v>1145</v>
      </c>
      <c r="I44" s="16">
        <f>H44/H46</f>
        <v>0.56376169374692264</v>
      </c>
    </row>
    <row r="45" spans="1:10" x14ac:dyDescent="0.2">
      <c r="A45" s="10" t="s">
        <v>26</v>
      </c>
      <c r="B45" s="6">
        <v>547</v>
      </c>
      <c r="C45" s="17">
        <f>B45/B46</f>
        <v>0.36201191264063531</v>
      </c>
      <c r="D45" s="6">
        <v>339</v>
      </c>
      <c r="E45" s="17">
        <f>D45/D46</f>
        <v>0.65192307692307694</v>
      </c>
      <c r="F45" s="1">
        <v>0</v>
      </c>
      <c r="G45" s="17" t="e">
        <f>F45/F46</f>
        <v>#DIV/0!</v>
      </c>
      <c r="H45" s="4">
        <f>B45+D45+F45</f>
        <v>886</v>
      </c>
      <c r="I45" s="18">
        <f>H45/H46</f>
        <v>0.4362383062530773</v>
      </c>
    </row>
    <row r="46" spans="1:10" x14ac:dyDescent="0.2">
      <c r="A46" s="11" t="s">
        <v>7</v>
      </c>
      <c r="B46" s="7">
        <f t="shared" ref="B46:G46" si="5">SUM(B44:B45)</f>
        <v>1511</v>
      </c>
      <c r="C46" s="23">
        <f t="shared" si="5"/>
        <v>1</v>
      </c>
      <c r="D46" s="7">
        <f t="shared" si="5"/>
        <v>520</v>
      </c>
      <c r="E46" s="23">
        <f t="shared" si="5"/>
        <v>1</v>
      </c>
      <c r="F46" s="7">
        <f t="shared" si="5"/>
        <v>0</v>
      </c>
      <c r="G46" s="23" t="e">
        <f t="shared" si="5"/>
        <v>#DIV/0!</v>
      </c>
      <c r="H46" s="4">
        <f>B46+D46+F46</f>
        <v>2031</v>
      </c>
      <c r="I46" s="41">
        <f>SUM(I44:I45)</f>
        <v>1</v>
      </c>
    </row>
    <row r="47" spans="1:10" ht="12.75" customHeight="1" x14ac:dyDescent="0.2">
      <c r="A47" s="31" t="s">
        <v>46</v>
      </c>
      <c r="B47" s="32"/>
      <c r="C47" s="32"/>
      <c r="D47" s="32"/>
      <c r="E47" s="32"/>
      <c r="F47" s="33"/>
      <c r="G47" s="32"/>
      <c r="H47" s="32"/>
      <c r="I47" s="34"/>
    </row>
    <row r="48" spans="1:10" ht="12.75" customHeight="1" x14ac:dyDescent="0.2">
      <c r="A48" s="9" t="s">
        <v>36</v>
      </c>
      <c r="B48" s="4">
        <v>575</v>
      </c>
      <c r="C48" s="22">
        <f>B48/B50</f>
        <v>0.38054268696227661</v>
      </c>
      <c r="D48" s="5">
        <v>294</v>
      </c>
      <c r="E48" s="22">
        <f>D48/D50</f>
        <v>0.56538461538461537</v>
      </c>
      <c r="F48" s="5">
        <v>0</v>
      </c>
      <c r="G48" s="22" t="e">
        <f>F48/F50</f>
        <v>#DIV/0!</v>
      </c>
      <c r="H48" s="4">
        <f>B48+D48+F48</f>
        <v>869</v>
      </c>
      <c r="I48" s="16">
        <f>H48/H50</f>
        <v>0.4278680452978828</v>
      </c>
    </row>
    <row r="49" spans="1:9" ht="12.75" customHeight="1" x14ac:dyDescent="0.2">
      <c r="A49" s="10" t="s">
        <v>37</v>
      </c>
      <c r="B49" s="6">
        <v>936</v>
      </c>
      <c r="C49" s="17">
        <f>B49/B50</f>
        <v>0.61945731303772333</v>
      </c>
      <c r="D49" s="6">
        <v>226</v>
      </c>
      <c r="E49" s="17">
        <f>D49/D50</f>
        <v>0.43461538461538463</v>
      </c>
      <c r="F49" s="1">
        <v>0</v>
      </c>
      <c r="G49" s="17" t="e">
        <f>F49/F50</f>
        <v>#DIV/0!</v>
      </c>
      <c r="H49" s="4">
        <f>B49+D49+F49</f>
        <v>1162</v>
      </c>
      <c r="I49" s="18">
        <f>H49/H50</f>
        <v>0.5721319547021172</v>
      </c>
    </row>
    <row r="50" spans="1:9" x14ac:dyDescent="0.2">
      <c r="A50" s="11" t="s">
        <v>7</v>
      </c>
      <c r="B50" s="7">
        <f t="shared" ref="B50:G50" si="6">SUM(B48:B49)</f>
        <v>1511</v>
      </c>
      <c r="C50" s="23">
        <f t="shared" si="6"/>
        <v>1</v>
      </c>
      <c r="D50" s="7">
        <f t="shared" si="6"/>
        <v>520</v>
      </c>
      <c r="E50" s="23">
        <f t="shared" si="6"/>
        <v>1</v>
      </c>
      <c r="F50" s="7">
        <f t="shared" si="6"/>
        <v>0</v>
      </c>
      <c r="G50" s="23" t="e">
        <f t="shared" si="6"/>
        <v>#DIV/0!</v>
      </c>
      <c r="H50" s="4">
        <f>B50+D50+F50</f>
        <v>2031</v>
      </c>
      <c r="I50" s="20">
        <f>SUM(I48:I49)</f>
        <v>1</v>
      </c>
    </row>
    <row r="51" spans="1:9" x14ac:dyDescent="0.2">
      <c r="A51" s="35" t="s">
        <v>28</v>
      </c>
      <c r="B51" s="36"/>
      <c r="C51" s="36"/>
      <c r="D51" s="36"/>
      <c r="E51" s="36"/>
      <c r="F51" s="37"/>
      <c r="G51" s="36"/>
      <c r="H51" s="36"/>
      <c r="I51" s="40"/>
    </row>
    <row r="52" spans="1:9" x14ac:dyDescent="0.2">
      <c r="A52" s="49" t="s">
        <v>27</v>
      </c>
      <c r="B52" s="63">
        <v>1169.5999999999999</v>
      </c>
      <c r="C52" s="64"/>
      <c r="D52" s="65">
        <v>353.4</v>
      </c>
      <c r="E52" s="66"/>
      <c r="F52" s="63">
        <v>0</v>
      </c>
      <c r="G52" s="64"/>
      <c r="H52" s="65">
        <v>1523</v>
      </c>
      <c r="I52" s="83"/>
    </row>
    <row r="53" spans="1:9" x14ac:dyDescent="0.2">
      <c r="A53" s="31" t="s">
        <v>49</v>
      </c>
      <c r="B53" s="32"/>
      <c r="C53" s="32"/>
      <c r="D53" s="32"/>
      <c r="E53" s="32"/>
      <c r="F53" s="33"/>
      <c r="G53" s="32"/>
      <c r="H53" s="32"/>
      <c r="I53" s="34"/>
    </row>
    <row r="54" spans="1:9" x14ac:dyDescent="0.2">
      <c r="A54" s="43" t="s">
        <v>50</v>
      </c>
      <c r="B54" s="4">
        <v>1511</v>
      </c>
      <c r="C54" s="22">
        <f>B54/B56</f>
        <v>1</v>
      </c>
      <c r="D54" s="4">
        <v>520</v>
      </c>
      <c r="E54" s="22">
        <f>D54/D56</f>
        <v>1</v>
      </c>
      <c r="F54" s="5">
        <v>0</v>
      </c>
      <c r="G54" s="22" t="e">
        <f>F54/F56</f>
        <v>#DIV/0!</v>
      </c>
      <c r="H54" s="4">
        <f>B54+D54+F54</f>
        <v>2031</v>
      </c>
      <c r="I54" s="16">
        <f>H54/H56</f>
        <v>1</v>
      </c>
    </row>
    <row r="55" spans="1:9" x14ac:dyDescent="0.2">
      <c r="A55" s="44" t="s">
        <v>51</v>
      </c>
      <c r="B55" s="6">
        <v>0</v>
      </c>
      <c r="C55" s="17">
        <f>B55/B56</f>
        <v>0</v>
      </c>
      <c r="D55" s="6">
        <v>0</v>
      </c>
      <c r="E55" s="17">
        <f>D55/D56</f>
        <v>0</v>
      </c>
      <c r="F55" s="1">
        <v>0</v>
      </c>
      <c r="G55" s="17" t="e">
        <f>F55/F56</f>
        <v>#DIV/0!</v>
      </c>
      <c r="H55" s="4">
        <f>B55+D55+F55</f>
        <v>0</v>
      </c>
      <c r="I55" s="18">
        <f>H55/H56</f>
        <v>0</v>
      </c>
    </row>
    <row r="56" spans="1:9" ht="13.5" thickBot="1" x14ac:dyDescent="0.25">
      <c r="A56" s="45" t="s">
        <v>7</v>
      </c>
      <c r="B56" s="46">
        <f t="shared" ref="B56:G56" si="7">SUM(B54:B55)</f>
        <v>1511</v>
      </c>
      <c r="C56" s="47">
        <f t="shared" si="7"/>
        <v>1</v>
      </c>
      <c r="D56" s="46">
        <f t="shared" si="7"/>
        <v>520</v>
      </c>
      <c r="E56" s="47">
        <f t="shared" si="7"/>
        <v>1</v>
      </c>
      <c r="F56" s="46">
        <f t="shared" si="7"/>
        <v>0</v>
      </c>
      <c r="G56" s="47" t="e">
        <f t="shared" si="7"/>
        <v>#DIV/0!</v>
      </c>
      <c r="H56" s="46">
        <f>B56+D56+F56</f>
        <v>2031</v>
      </c>
      <c r="I56" s="48">
        <f>SUM(I54:I55)</f>
        <v>1</v>
      </c>
    </row>
    <row r="57" spans="1:9" ht="34.15" customHeight="1" thickTop="1" x14ac:dyDescent="0.2">
      <c r="A57" s="69" t="s">
        <v>38</v>
      </c>
      <c r="B57" s="69"/>
      <c r="C57" s="69"/>
      <c r="D57" s="69"/>
      <c r="E57" s="69"/>
      <c r="F57" s="69"/>
      <c r="G57" s="69"/>
      <c r="H57" s="69"/>
      <c r="I57" s="69"/>
    </row>
    <row r="58" spans="1:9" x14ac:dyDescent="0.2">
      <c r="A58" s="59" t="s">
        <v>30</v>
      </c>
      <c r="B58" s="59"/>
      <c r="C58" s="59"/>
      <c r="D58" s="59"/>
      <c r="E58" s="59"/>
      <c r="F58" s="59"/>
      <c r="G58" s="59"/>
      <c r="H58" s="59"/>
      <c r="I58" s="59"/>
    </row>
    <row r="59" spans="1:9" x14ac:dyDescent="0.2">
      <c r="A59" s="13"/>
      <c r="B59" s="13"/>
      <c r="C59" s="13"/>
      <c r="D59" s="13"/>
      <c r="E59" s="13"/>
      <c r="F59" s="14"/>
      <c r="G59" s="13"/>
      <c r="H59" s="13"/>
      <c r="I59" s="13"/>
    </row>
    <row r="60" spans="1:9" x14ac:dyDescent="0.2">
      <c r="A60" s="59"/>
      <c r="B60" s="59"/>
      <c r="C60" s="59"/>
      <c r="D60" s="59"/>
      <c r="E60" s="59"/>
      <c r="F60" s="60"/>
      <c r="G60" s="59"/>
      <c r="H60" s="59"/>
      <c r="I60" s="59"/>
    </row>
    <row r="62" spans="1:9" x14ac:dyDescent="0.2">
      <c r="G62" s="61"/>
      <c r="H62" s="62"/>
      <c r="I62" s="62"/>
    </row>
    <row r="63" spans="1:9" x14ac:dyDescent="0.2">
      <c r="G63" s="62"/>
      <c r="H63" s="62"/>
      <c r="I63" s="62"/>
    </row>
  </sheetData>
  <mergeCells count="24">
    <mergeCell ref="A2:I2"/>
    <mergeCell ref="A3:I3"/>
    <mergeCell ref="A4:I4"/>
    <mergeCell ref="B6:C6"/>
    <mergeCell ref="D6:E6"/>
    <mergeCell ref="F6:G6"/>
    <mergeCell ref="H6:I6"/>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7:I57"/>
    <mergeCell ref="A58:I58"/>
  </mergeCells>
  <printOptions horizontalCentered="1"/>
  <pageMargins left="0.7" right="0.7" top="0.75" bottom="0.75" header="0.3" footer="0.3"/>
  <pageSetup scale="91" orientation="portrait" r:id="rId1"/>
  <ignoredErrors>
    <ignoredError sqref="H9:I13 D11 H38:I51 I36 I37 H53:I56 H15:I35 I1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3"/>
  <sheetViews>
    <sheetView tabSelected="1" zoomScale="96" zoomScaleNormal="96" workbookViewId="0">
      <selection activeCell="A3" sqref="A3:I3"/>
    </sheetView>
  </sheetViews>
  <sheetFormatPr defaultRowHeight="12.75" x14ac:dyDescent="0.2"/>
  <cols>
    <col min="1" max="1" width="34.28515625" bestFit="1" customWidth="1"/>
    <col min="2" max="4" width="7.5703125" customWidth="1"/>
    <col min="6" max="6" width="7.5703125" style="2" customWidth="1"/>
    <col min="8" max="8" width="7.5703125" customWidth="1"/>
    <col min="9" max="9" width="8" customWidth="1"/>
  </cols>
  <sheetData>
    <row r="2" spans="1:9" ht="15.75" x14ac:dyDescent="0.25">
      <c r="A2" s="78" t="s">
        <v>58</v>
      </c>
      <c r="B2" s="78"/>
      <c r="C2" s="78"/>
      <c r="D2" s="78"/>
      <c r="E2" s="78"/>
      <c r="F2" s="78"/>
      <c r="G2" s="78"/>
      <c r="H2" s="78"/>
      <c r="I2" s="78"/>
    </row>
    <row r="3" spans="1:9" ht="15.75" x14ac:dyDescent="0.25">
      <c r="A3" s="78" t="s">
        <v>60</v>
      </c>
      <c r="B3" s="78"/>
      <c r="C3" s="78"/>
      <c r="D3" s="78"/>
      <c r="E3" s="78"/>
      <c r="F3" s="78"/>
      <c r="G3" s="78"/>
      <c r="H3" s="78"/>
      <c r="I3" s="78"/>
    </row>
    <row r="4" spans="1:9" ht="15.75" x14ac:dyDescent="0.25">
      <c r="A4" s="78" t="s">
        <v>55</v>
      </c>
      <c r="B4" s="78"/>
      <c r="C4" s="78"/>
      <c r="D4" s="78"/>
      <c r="E4" s="78"/>
      <c r="F4" s="78"/>
      <c r="G4" s="78"/>
      <c r="H4" s="78"/>
      <c r="I4" s="78"/>
    </row>
    <row r="5" spans="1:9" ht="13.5" thickBot="1" x14ac:dyDescent="0.25"/>
    <row r="6" spans="1:9" ht="13.5" thickTop="1" x14ac:dyDescent="0.2">
      <c r="A6" s="25"/>
      <c r="B6" s="79" t="s">
        <v>0</v>
      </c>
      <c r="C6" s="80"/>
      <c r="D6" s="81" t="s">
        <v>35</v>
      </c>
      <c r="E6" s="80"/>
      <c r="F6" s="79" t="s">
        <v>3</v>
      </c>
      <c r="G6" s="80"/>
      <c r="H6" s="79" t="s">
        <v>7</v>
      </c>
      <c r="I6" s="82"/>
    </row>
    <row r="7" spans="1:9" x14ac:dyDescent="0.2">
      <c r="A7" s="26"/>
      <c r="B7" s="27" t="s">
        <v>1</v>
      </c>
      <c r="C7" s="28" t="s">
        <v>2</v>
      </c>
      <c r="D7" s="27" t="s">
        <v>1</v>
      </c>
      <c r="E7" s="28" t="s">
        <v>2</v>
      </c>
      <c r="F7" s="29" t="s">
        <v>1</v>
      </c>
      <c r="G7" s="28" t="s">
        <v>2</v>
      </c>
      <c r="H7" s="27" t="s">
        <v>1</v>
      </c>
      <c r="I7" s="30" t="s">
        <v>2</v>
      </c>
    </row>
    <row r="8" spans="1:9" x14ac:dyDescent="0.2">
      <c r="A8" s="31" t="s">
        <v>4</v>
      </c>
      <c r="B8" s="32"/>
      <c r="C8" s="32"/>
      <c r="D8" s="32"/>
      <c r="E8" s="32"/>
      <c r="F8" s="33"/>
      <c r="G8" s="32"/>
      <c r="H8" s="32"/>
      <c r="I8" s="34"/>
    </row>
    <row r="9" spans="1:9" x14ac:dyDescent="0.2">
      <c r="A9" s="9" t="s">
        <v>5</v>
      </c>
      <c r="B9" s="4">
        <v>163</v>
      </c>
      <c r="C9" s="15">
        <f>B9/B11</f>
        <v>0.54515050167224077</v>
      </c>
      <c r="D9" s="4">
        <v>217</v>
      </c>
      <c r="E9" s="15">
        <f>D9/D11</f>
        <v>0.44376278118609408</v>
      </c>
      <c r="F9" s="5">
        <v>15</v>
      </c>
      <c r="G9" s="15">
        <f>F9/F11</f>
        <v>0.5</v>
      </c>
      <c r="H9" s="4">
        <f>B9+D9+F9</f>
        <v>395</v>
      </c>
      <c r="I9" s="16">
        <f>H9/H11</f>
        <v>0.4828850855745721</v>
      </c>
    </row>
    <row r="10" spans="1:9" x14ac:dyDescent="0.2">
      <c r="A10" s="10" t="s">
        <v>6</v>
      </c>
      <c r="B10" s="6">
        <v>136</v>
      </c>
      <c r="C10" s="17">
        <f>B10/B11</f>
        <v>0.45484949832775917</v>
      </c>
      <c r="D10" s="6">
        <v>272</v>
      </c>
      <c r="E10" s="17">
        <f>D10/D11</f>
        <v>0.55623721881390598</v>
      </c>
      <c r="F10" s="1">
        <v>15</v>
      </c>
      <c r="G10" s="17">
        <f>F10/F11</f>
        <v>0.5</v>
      </c>
      <c r="H10" s="6">
        <f>B10+D10+F10</f>
        <v>423</v>
      </c>
      <c r="I10" s="18">
        <f>H10/H11</f>
        <v>0.5171149144254279</v>
      </c>
    </row>
    <row r="11" spans="1:9" x14ac:dyDescent="0.2">
      <c r="A11" s="11" t="s">
        <v>7</v>
      </c>
      <c r="B11" s="7">
        <f>SUM(B9:B10)</f>
        <v>299</v>
      </c>
      <c r="C11" s="19">
        <f>SUM(C9:C10)</f>
        <v>1</v>
      </c>
      <c r="D11" s="7">
        <f>D9+D10</f>
        <v>489</v>
      </c>
      <c r="E11" s="19">
        <f>SUM(E9:E10)</f>
        <v>1</v>
      </c>
      <c r="F11" s="8">
        <f>SUM(F9:F10)</f>
        <v>30</v>
      </c>
      <c r="G11" s="19">
        <f>SUM(G9:G10)</f>
        <v>1</v>
      </c>
      <c r="H11" s="7">
        <f>B11+D11+F11</f>
        <v>818</v>
      </c>
      <c r="I11" s="20">
        <f>SUM(I9:I10)</f>
        <v>1</v>
      </c>
    </row>
    <row r="12" spans="1:9" x14ac:dyDescent="0.2">
      <c r="A12" s="31" t="s">
        <v>8</v>
      </c>
      <c r="B12" s="38"/>
      <c r="C12" s="38"/>
      <c r="D12" s="38"/>
      <c r="E12" s="38"/>
      <c r="F12" s="38"/>
      <c r="G12" s="38"/>
      <c r="H12" s="38"/>
      <c r="I12" s="39"/>
    </row>
    <row r="13" spans="1:9" x14ac:dyDescent="0.2">
      <c r="A13" s="9" t="s">
        <v>39</v>
      </c>
      <c r="B13" s="5">
        <v>0</v>
      </c>
      <c r="C13" s="15">
        <f>B13/B22</f>
        <v>0</v>
      </c>
      <c r="D13" s="5">
        <v>0</v>
      </c>
      <c r="E13" s="15">
        <f>D13/D22</f>
        <v>0</v>
      </c>
      <c r="F13" s="5">
        <v>0</v>
      </c>
      <c r="G13" s="15">
        <f>F13/F22</f>
        <v>0</v>
      </c>
      <c r="H13" s="4">
        <f t="shared" ref="H13:H21" si="0">B13+D13+F13</f>
        <v>0</v>
      </c>
      <c r="I13" s="16">
        <f>H13/H22</f>
        <v>0</v>
      </c>
    </row>
    <row r="14" spans="1:9" x14ac:dyDescent="0.2">
      <c r="A14" s="10" t="s">
        <v>9</v>
      </c>
      <c r="B14" s="1">
        <v>4</v>
      </c>
      <c r="C14" s="17">
        <f>B14/B22</f>
        <v>1.3377926421404682E-2</v>
      </c>
      <c r="D14" s="1">
        <v>17</v>
      </c>
      <c r="E14" s="17">
        <f>D14/D22</f>
        <v>3.4764826175869123E-2</v>
      </c>
      <c r="F14" s="1">
        <v>0</v>
      </c>
      <c r="G14" s="17">
        <f>F14/F22</f>
        <v>0</v>
      </c>
      <c r="H14" s="6">
        <f t="shared" si="0"/>
        <v>21</v>
      </c>
      <c r="I14" s="18">
        <f>H14/H22</f>
        <v>2.567237163814181E-2</v>
      </c>
    </row>
    <row r="15" spans="1:9" x14ac:dyDescent="0.2">
      <c r="A15" s="10" t="s">
        <v>40</v>
      </c>
      <c r="B15" s="1">
        <v>49</v>
      </c>
      <c r="C15" s="17">
        <f>B15/B22</f>
        <v>0.16387959866220736</v>
      </c>
      <c r="D15" s="1">
        <v>70</v>
      </c>
      <c r="E15" s="17">
        <f>D15/D22</f>
        <v>0.14314928425357873</v>
      </c>
      <c r="F15" s="1">
        <v>6</v>
      </c>
      <c r="G15" s="17">
        <f>F15/F22</f>
        <v>0.2</v>
      </c>
      <c r="H15" s="6">
        <f t="shared" si="0"/>
        <v>125</v>
      </c>
      <c r="I15" s="18">
        <f>H15/H22</f>
        <v>0.1528117359413203</v>
      </c>
    </row>
    <row r="16" spans="1:9" x14ac:dyDescent="0.2">
      <c r="A16" s="10" t="s">
        <v>41</v>
      </c>
      <c r="B16" s="1">
        <v>41</v>
      </c>
      <c r="C16" s="17">
        <f>B16/B22</f>
        <v>0.13712374581939799</v>
      </c>
      <c r="D16" s="1">
        <v>30</v>
      </c>
      <c r="E16" s="17">
        <f>D16/D22</f>
        <v>6.1349693251533742E-2</v>
      </c>
      <c r="F16" s="1">
        <v>1</v>
      </c>
      <c r="G16" s="17">
        <f>F16/F22</f>
        <v>3.3333333333333333E-2</v>
      </c>
      <c r="H16" s="6">
        <f t="shared" si="0"/>
        <v>72</v>
      </c>
      <c r="I16" s="18">
        <f>H16/H22</f>
        <v>8.8019559902200492E-2</v>
      </c>
    </row>
    <row r="17" spans="1:9" x14ac:dyDescent="0.2">
      <c r="A17" s="10" t="s">
        <v>42</v>
      </c>
      <c r="B17" s="1">
        <v>0</v>
      </c>
      <c r="C17" s="17">
        <f>B17/B22</f>
        <v>0</v>
      </c>
      <c r="D17" s="1">
        <v>0</v>
      </c>
      <c r="E17" s="17">
        <f>D17/D22</f>
        <v>0</v>
      </c>
      <c r="F17" s="1">
        <v>0</v>
      </c>
      <c r="G17" s="17">
        <f>F17/F22</f>
        <v>0</v>
      </c>
      <c r="H17" s="6">
        <f t="shared" si="0"/>
        <v>0</v>
      </c>
      <c r="I17" s="18">
        <f>H17/H22</f>
        <v>0</v>
      </c>
    </row>
    <row r="18" spans="1:9" x14ac:dyDescent="0.2">
      <c r="A18" s="10" t="s">
        <v>10</v>
      </c>
      <c r="B18" s="6">
        <v>195</v>
      </c>
      <c r="C18" s="17">
        <f>B18/B22</f>
        <v>0.65217391304347827</v>
      </c>
      <c r="D18" s="6">
        <v>320</v>
      </c>
      <c r="E18" s="17">
        <f>D18/D22</f>
        <v>0.65439672801635995</v>
      </c>
      <c r="F18" s="1">
        <v>21</v>
      </c>
      <c r="G18" s="17">
        <f>F18/F22</f>
        <v>0.7</v>
      </c>
      <c r="H18" s="6">
        <f t="shared" si="0"/>
        <v>536</v>
      </c>
      <c r="I18" s="18">
        <f>H18/H22</f>
        <v>0.65525672371638144</v>
      </c>
    </row>
    <row r="19" spans="1:9" x14ac:dyDescent="0.2">
      <c r="A19" s="10" t="s">
        <v>43</v>
      </c>
      <c r="B19" s="6">
        <v>8</v>
      </c>
      <c r="C19" s="17">
        <f>B19/B22</f>
        <v>2.6755852842809364E-2</v>
      </c>
      <c r="D19" s="6">
        <v>10</v>
      </c>
      <c r="E19" s="17">
        <f>D19/D22</f>
        <v>2.0449897750511249E-2</v>
      </c>
      <c r="F19" s="1">
        <v>1</v>
      </c>
      <c r="G19" s="17">
        <f>F19/F22</f>
        <v>3.3333333333333333E-2</v>
      </c>
      <c r="H19" s="6">
        <f t="shared" si="0"/>
        <v>19</v>
      </c>
      <c r="I19" s="18">
        <f>H19/H22</f>
        <v>2.3227383863080684E-2</v>
      </c>
    </row>
    <row r="20" spans="1:9" x14ac:dyDescent="0.2">
      <c r="A20" s="10" t="s">
        <v>44</v>
      </c>
      <c r="B20" s="1">
        <v>1</v>
      </c>
      <c r="C20" s="17">
        <f>B20/B22</f>
        <v>3.3444816053511705E-3</v>
      </c>
      <c r="D20" s="1">
        <v>35</v>
      </c>
      <c r="E20" s="17">
        <f>D20/D22</f>
        <v>7.1574642126789365E-2</v>
      </c>
      <c r="F20" s="1">
        <v>1</v>
      </c>
      <c r="G20" s="17">
        <f>F20/F22</f>
        <v>3.3333333333333333E-2</v>
      </c>
      <c r="H20" s="6">
        <f t="shared" si="0"/>
        <v>37</v>
      </c>
      <c r="I20" s="18">
        <f>H20/H22</f>
        <v>4.5232273838630807E-2</v>
      </c>
    </row>
    <row r="21" spans="1:9" x14ac:dyDescent="0.2">
      <c r="A21" s="24" t="s">
        <v>45</v>
      </c>
      <c r="B21" s="8">
        <v>1</v>
      </c>
      <c r="C21" s="17">
        <f>B21/B22</f>
        <v>3.3444816053511705E-3</v>
      </c>
      <c r="D21" s="8">
        <v>7</v>
      </c>
      <c r="E21" s="17">
        <f>D21/D22</f>
        <v>1.4314928425357873E-2</v>
      </c>
      <c r="F21" s="8">
        <v>0</v>
      </c>
      <c r="G21" s="17">
        <f>F21/F22</f>
        <v>0</v>
      </c>
      <c r="H21" s="7">
        <f t="shared" si="0"/>
        <v>8</v>
      </c>
      <c r="I21" s="20">
        <f>H21/H22</f>
        <v>9.7799511002444987E-3</v>
      </c>
    </row>
    <row r="22" spans="1:9" x14ac:dyDescent="0.2">
      <c r="A22" s="11" t="s">
        <v>7</v>
      </c>
      <c r="B22" s="7">
        <f>SUM(B13:B21)</f>
        <v>299</v>
      </c>
      <c r="C22" s="19">
        <f>SUM(C13:C21)</f>
        <v>1</v>
      </c>
      <c r="D22" s="7">
        <f>SUM(D13:D21)</f>
        <v>489</v>
      </c>
      <c r="E22" s="19">
        <f>SUM(E13:E21)</f>
        <v>1</v>
      </c>
      <c r="F22" s="8">
        <f>SUM(F13:F21)</f>
        <v>30</v>
      </c>
      <c r="G22" s="19">
        <f>SUM(G13:G20)</f>
        <v>1</v>
      </c>
      <c r="H22" s="7">
        <f>SUM(H13:H21)</f>
        <v>818</v>
      </c>
      <c r="I22" s="20">
        <f>SUM(I13:I21)</f>
        <v>1</v>
      </c>
    </row>
    <row r="23" spans="1:9" x14ac:dyDescent="0.2">
      <c r="A23" s="31" t="s">
        <v>11</v>
      </c>
      <c r="B23" s="38"/>
      <c r="C23" s="38"/>
      <c r="D23" s="38"/>
      <c r="E23" s="38"/>
      <c r="F23" s="38"/>
      <c r="G23" s="38"/>
      <c r="H23" s="38"/>
      <c r="I23" s="39"/>
    </row>
    <row r="24" spans="1:9" x14ac:dyDescent="0.2">
      <c r="A24" s="42" t="s">
        <v>12</v>
      </c>
      <c r="B24" s="5">
        <v>0</v>
      </c>
      <c r="C24" s="15">
        <f t="shared" ref="C24:C33" si="1">B24/$B$34</f>
        <v>0</v>
      </c>
      <c r="D24" s="5">
        <v>0</v>
      </c>
      <c r="E24" s="15">
        <f>D24/D34</f>
        <v>0</v>
      </c>
      <c r="F24" s="5">
        <v>0</v>
      </c>
      <c r="G24" s="15">
        <f>F24/F34</f>
        <v>0</v>
      </c>
      <c r="H24" s="5">
        <f t="shared" ref="H24:H34" si="2">B24+D24+F24</f>
        <v>0</v>
      </c>
      <c r="I24" s="16">
        <f>H24/H34</f>
        <v>0</v>
      </c>
    </row>
    <row r="25" spans="1:9" x14ac:dyDescent="0.2">
      <c r="A25" s="10" t="s">
        <v>13</v>
      </c>
      <c r="B25" s="1">
        <v>71</v>
      </c>
      <c r="C25" s="15">
        <f t="shared" si="1"/>
        <v>0.23745819397993312</v>
      </c>
      <c r="D25" s="1">
        <v>0</v>
      </c>
      <c r="E25" s="17">
        <f>D25/D34</f>
        <v>0</v>
      </c>
      <c r="F25" s="1">
        <v>0</v>
      </c>
      <c r="G25" s="17">
        <f>F25/F34</f>
        <v>0</v>
      </c>
      <c r="H25" s="1">
        <f t="shared" si="2"/>
        <v>71</v>
      </c>
      <c r="I25" s="18">
        <f>H25/H34</f>
        <v>8.6797066014669924E-2</v>
      </c>
    </row>
    <row r="26" spans="1:9" x14ac:dyDescent="0.2">
      <c r="A26" s="10" t="s">
        <v>14</v>
      </c>
      <c r="B26" s="1">
        <v>97</v>
      </c>
      <c r="C26" s="15">
        <f t="shared" si="1"/>
        <v>0.32441471571906355</v>
      </c>
      <c r="D26" s="1">
        <v>6</v>
      </c>
      <c r="E26" s="17">
        <f>D26/D34</f>
        <v>1.2269938650306749E-2</v>
      </c>
      <c r="F26" s="1">
        <v>0</v>
      </c>
      <c r="G26" s="17">
        <f>F26/F34</f>
        <v>0</v>
      </c>
      <c r="H26" s="5">
        <f t="shared" si="2"/>
        <v>103</v>
      </c>
      <c r="I26" s="18">
        <f>H26/H34</f>
        <v>0.12591687041564792</v>
      </c>
    </row>
    <row r="27" spans="1:9" x14ac:dyDescent="0.2">
      <c r="A27" s="10" t="s">
        <v>15</v>
      </c>
      <c r="B27" s="1">
        <v>57</v>
      </c>
      <c r="C27" s="15">
        <f t="shared" si="1"/>
        <v>0.19063545150501673</v>
      </c>
      <c r="D27" s="1">
        <v>77</v>
      </c>
      <c r="E27" s="17">
        <f>D27/D34</f>
        <v>0.15746421267893659</v>
      </c>
      <c r="F27" s="1">
        <v>0</v>
      </c>
      <c r="G27" s="17">
        <f>F27/F34</f>
        <v>0</v>
      </c>
      <c r="H27" s="5">
        <f t="shared" si="2"/>
        <v>134</v>
      </c>
      <c r="I27" s="18">
        <f>H27/H34</f>
        <v>0.16381418092909536</v>
      </c>
    </row>
    <row r="28" spans="1:9" x14ac:dyDescent="0.2">
      <c r="A28" s="10" t="s">
        <v>16</v>
      </c>
      <c r="B28" s="1">
        <v>33</v>
      </c>
      <c r="C28" s="15">
        <f t="shared" si="1"/>
        <v>0.11036789297658862</v>
      </c>
      <c r="D28" s="1">
        <v>133</v>
      </c>
      <c r="E28" s="17">
        <f>D28/D34</f>
        <v>0.27198364008179959</v>
      </c>
      <c r="F28" s="1">
        <v>1</v>
      </c>
      <c r="G28" s="17">
        <f>F28/F34</f>
        <v>3.3333333333333333E-2</v>
      </c>
      <c r="H28" s="5">
        <f t="shared" si="2"/>
        <v>167</v>
      </c>
      <c r="I28" s="18">
        <f>H28/H34</f>
        <v>0.20415647921760391</v>
      </c>
    </row>
    <row r="29" spans="1:9" x14ac:dyDescent="0.2">
      <c r="A29" s="10" t="s">
        <v>17</v>
      </c>
      <c r="B29" s="1">
        <v>19</v>
      </c>
      <c r="C29" s="15">
        <f t="shared" si="1"/>
        <v>6.354515050167224E-2</v>
      </c>
      <c r="D29" s="1">
        <v>92</v>
      </c>
      <c r="E29" s="17">
        <f>D29/D34</f>
        <v>0.18813905930470348</v>
      </c>
      <c r="F29" s="1">
        <v>5</v>
      </c>
      <c r="G29" s="17">
        <f>F29/F34</f>
        <v>0.16666666666666666</v>
      </c>
      <c r="H29" s="5">
        <f t="shared" si="2"/>
        <v>116</v>
      </c>
      <c r="I29" s="18">
        <f>H29/H34</f>
        <v>0.14180929095354522</v>
      </c>
    </row>
    <row r="30" spans="1:9" x14ac:dyDescent="0.2">
      <c r="A30" s="10" t="s">
        <v>18</v>
      </c>
      <c r="B30" s="1">
        <v>6</v>
      </c>
      <c r="C30" s="15">
        <f t="shared" si="1"/>
        <v>2.0066889632107024E-2</v>
      </c>
      <c r="D30" s="1">
        <v>75</v>
      </c>
      <c r="E30" s="17">
        <f>D30/D34</f>
        <v>0.15337423312883436</v>
      </c>
      <c r="F30" s="1">
        <v>3</v>
      </c>
      <c r="G30" s="17">
        <f>F30/F34</f>
        <v>0.1</v>
      </c>
      <c r="H30" s="5">
        <f t="shared" si="2"/>
        <v>84</v>
      </c>
      <c r="I30" s="18">
        <f>H30/H34</f>
        <v>0.10268948655256724</v>
      </c>
    </row>
    <row r="31" spans="1:9" x14ac:dyDescent="0.2">
      <c r="A31" s="10" t="s">
        <v>19</v>
      </c>
      <c r="B31" s="1">
        <v>10</v>
      </c>
      <c r="C31" s="15">
        <f t="shared" si="1"/>
        <v>3.3444816053511704E-2</v>
      </c>
      <c r="D31" s="1">
        <v>69</v>
      </c>
      <c r="E31" s="17">
        <f>D31/D34</f>
        <v>0.1411042944785276</v>
      </c>
      <c r="F31" s="1">
        <v>7</v>
      </c>
      <c r="G31" s="17">
        <f>F31/F34</f>
        <v>0.23333333333333334</v>
      </c>
      <c r="H31" s="5">
        <f t="shared" si="2"/>
        <v>86</v>
      </c>
      <c r="I31" s="18">
        <f>H31/H34</f>
        <v>0.10513447432762836</v>
      </c>
    </row>
    <row r="32" spans="1:9" x14ac:dyDescent="0.2">
      <c r="A32" s="10" t="s">
        <v>20</v>
      </c>
      <c r="B32" s="1">
        <v>4</v>
      </c>
      <c r="C32" s="15">
        <f t="shared" si="1"/>
        <v>1.3377926421404682E-2</v>
      </c>
      <c r="D32" s="1">
        <v>36</v>
      </c>
      <c r="E32" s="17">
        <f>D32/D34</f>
        <v>7.3619631901840496E-2</v>
      </c>
      <c r="F32" s="1">
        <v>12</v>
      </c>
      <c r="G32" s="17">
        <f>F32/F34</f>
        <v>0.4</v>
      </c>
      <c r="H32" s="5">
        <f t="shared" si="2"/>
        <v>52</v>
      </c>
      <c r="I32" s="18">
        <f>H32/H34</f>
        <v>6.3569682151589244E-2</v>
      </c>
    </row>
    <row r="33" spans="1:10" x14ac:dyDescent="0.2">
      <c r="A33" s="10" t="s">
        <v>21</v>
      </c>
      <c r="B33" s="1">
        <v>2</v>
      </c>
      <c r="C33" s="15">
        <f t="shared" si="1"/>
        <v>6.688963210702341E-3</v>
      </c>
      <c r="D33" s="1">
        <v>1</v>
      </c>
      <c r="E33" s="17">
        <f>D33/D34</f>
        <v>2.0449897750511249E-3</v>
      </c>
      <c r="F33" s="1">
        <v>2</v>
      </c>
      <c r="G33" s="17">
        <f>F33/F34</f>
        <v>6.6666666666666666E-2</v>
      </c>
      <c r="H33" s="5">
        <f t="shared" si="2"/>
        <v>5</v>
      </c>
      <c r="I33" s="18">
        <f>H33/H34</f>
        <v>6.1124694376528121E-3</v>
      </c>
    </row>
    <row r="34" spans="1:10" x14ac:dyDescent="0.2">
      <c r="A34" s="11" t="s">
        <v>7</v>
      </c>
      <c r="B34" s="7">
        <f t="shared" ref="B34:G34" si="3">SUM(B24:B33)</f>
        <v>299</v>
      </c>
      <c r="C34" s="19">
        <f t="shared" si="3"/>
        <v>1</v>
      </c>
      <c r="D34" s="7">
        <f t="shared" si="3"/>
        <v>489</v>
      </c>
      <c r="E34" s="19">
        <f t="shared" si="3"/>
        <v>1</v>
      </c>
      <c r="F34" s="7">
        <f t="shared" si="3"/>
        <v>30</v>
      </c>
      <c r="G34" s="19">
        <f t="shared" si="3"/>
        <v>1</v>
      </c>
      <c r="H34" s="4">
        <f t="shared" si="2"/>
        <v>818</v>
      </c>
      <c r="I34" s="20">
        <f>SUM(I24:I33)</f>
        <v>1</v>
      </c>
      <c r="J34" s="3"/>
    </row>
    <row r="35" spans="1:10" x14ac:dyDescent="0.2">
      <c r="A35" s="31" t="s">
        <v>22</v>
      </c>
      <c r="B35" s="32"/>
      <c r="C35" s="32"/>
      <c r="D35" s="32"/>
      <c r="E35" s="32"/>
      <c r="F35" s="33"/>
      <c r="G35" s="32"/>
      <c r="H35" s="32"/>
      <c r="I35" s="34"/>
    </row>
    <row r="36" spans="1:10" x14ac:dyDescent="0.2">
      <c r="A36" s="9" t="s">
        <v>23</v>
      </c>
      <c r="B36" s="70">
        <v>24.23</v>
      </c>
      <c r="C36" s="71"/>
      <c r="D36" s="70">
        <v>33.89</v>
      </c>
      <c r="E36" s="71"/>
      <c r="F36" s="70">
        <v>47.02</v>
      </c>
      <c r="G36" s="71"/>
      <c r="H36" s="70">
        <v>30.84</v>
      </c>
      <c r="I36" s="84"/>
    </row>
    <row r="37" spans="1:10" x14ac:dyDescent="0.2">
      <c r="A37" s="12" t="s">
        <v>24</v>
      </c>
      <c r="B37" s="74">
        <v>7.58</v>
      </c>
      <c r="C37" s="75"/>
      <c r="D37" s="74">
        <v>9.77</v>
      </c>
      <c r="E37" s="75"/>
      <c r="F37" s="74">
        <v>11</v>
      </c>
      <c r="G37" s="75"/>
      <c r="H37" s="74">
        <v>10.65</v>
      </c>
      <c r="I37" s="85"/>
    </row>
    <row r="38" spans="1:10" x14ac:dyDescent="0.2">
      <c r="A38" s="31" t="s">
        <v>59</v>
      </c>
      <c r="B38" s="32"/>
      <c r="C38" s="32"/>
      <c r="D38" s="32"/>
      <c r="E38" s="32"/>
      <c r="F38" s="33"/>
      <c r="G38" s="32"/>
      <c r="H38" s="32"/>
      <c r="I38" s="34"/>
    </row>
    <row r="39" spans="1:10" x14ac:dyDescent="0.2">
      <c r="A39" s="10" t="s">
        <v>32</v>
      </c>
      <c r="B39" s="6">
        <v>290</v>
      </c>
      <c r="C39" s="17">
        <f>B39/B42</f>
        <v>0.96989966555183948</v>
      </c>
      <c r="D39" s="6">
        <v>320</v>
      </c>
      <c r="E39" s="17">
        <f>D39/D42</f>
        <v>0.65439672801635995</v>
      </c>
      <c r="F39" s="1">
        <v>25</v>
      </c>
      <c r="G39" s="17">
        <f>F39/F42</f>
        <v>0.83333333333333337</v>
      </c>
      <c r="H39" s="6">
        <f>B39+D39+F39</f>
        <v>635</v>
      </c>
      <c r="I39" s="18">
        <f>H39/H42</f>
        <v>0.77628361858190709</v>
      </c>
    </row>
    <row r="40" spans="1:10" x14ac:dyDescent="0.2">
      <c r="A40" s="10" t="s">
        <v>33</v>
      </c>
      <c r="B40" s="6">
        <v>1</v>
      </c>
      <c r="C40" s="17">
        <f>B40/B42</f>
        <v>3.3444816053511705E-3</v>
      </c>
      <c r="D40" s="6">
        <v>35</v>
      </c>
      <c r="E40" s="17">
        <f>D40/D42</f>
        <v>7.1574642126789365E-2</v>
      </c>
      <c r="F40" s="1">
        <v>1</v>
      </c>
      <c r="G40" s="17">
        <f>F40/F42</f>
        <v>3.3333333333333333E-2</v>
      </c>
      <c r="H40" s="6">
        <f>B40+D40+F40</f>
        <v>37</v>
      </c>
      <c r="I40" s="18">
        <f>H40/H42</f>
        <v>4.5232273838630807E-2</v>
      </c>
    </row>
    <row r="41" spans="1:10" x14ac:dyDescent="0.2">
      <c r="A41" s="10" t="s">
        <v>34</v>
      </c>
      <c r="B41" s="1">
        <v>8</v>
      </c>
      <c r="C41" s="17">
        <f>B41/B42</f>
        <v>2.6755852842809364E-2</v>
      </c>
      <c r="D41" s="1">
        <v>134</v>
      </c>
      <c r="E41" s="17">
        <f>D41/D42</f>
        <v>0.27402862985685073</v>
      </c>
      <c r="F41" s="1">
        <v>4</v>
      </c>
      <c r="G41" s="17">
        <f>F41/F42</f>
        <v>0.13333333333333333</v>
      </c>
      <c r="H41" s="6">
        <f>B41+D41+F41</f>
        <v>146</v>
      </c>
      <c r="I41" s="18">
        <f>H41/H42</f>
        <v>0.17848410757946209</v>
      </c>
    </row>
    <row r="42" spans="1:10" x14ac:dyDescent="0.2">
      <c r="A42" s="11" t="s">
        <v>7</v>
      </c>
      <c r="B42" s="7">
        <f t="shared" ref="B42:I42" si="4">SUM(B39:B41)</f>
        <v>299</v>
      </c>
      <c r="C42" s="19">
        <f t="shared" si="4"/>
        <v>1</v>
      </c>
      <c r="D42" s="7">
        <f t="shared" si="4"/>
        <v>489</v>
      </c>
      <c r="E42" s="19">
        <f t="shared" si="4"/>
        <v>1</v>
      </c>
      <c r="F42" s="8">
        <f t="shared" si="4"/>
        <v>30</v>
      </c>
      <c r="G42" s="19">
        <f t="shared" si="4"/>
        <v>1</v>
      </c>
      <c r="H42" s="7">
        <f t="shared" si="4"/>
        <v>818</v>
      </c>
      <c r="I42" s="20">
        <f t="shared" si="4"/>
        <v>1</v>
      </c>
    </row>
    <row r="43" spans="1:10" x14ac:dyDescent="0.2">
      <c r="A43" s="31" t="s">
        <v>48</v>
      </c>
      <c r="B43" s="32"/>
      <c r="C43" s="32"/>
      <c r="D43" s="32"/>
      <c r="E43" s="32"/>
      <c r="F43" s="33"/>
      <c r="G43" s="32"/>
      <c r="H43" s="32"/>
      <c r="I43" s="34"/>
    </row>
    <row r="44" spans="1:10" x14ac:dyDescent="0.2">
      <c r="A44" s="9" t="s">
        <v>25</v>
      </c>
      <c r="B44" s="4">
        <v>229</v>
      </c>
      <c r="C44" s="22">
        <f>B44/B46</f>
        <v>0.76588628762541811</v>
      </c>
      <c r="D44" s="5">
        <v>143</v>
      </c>
      <c r="E44" s="22">
        <f>D44/D46</f>
        <v>0.29243353783231085</v>
      </c>
      <c r="F44" s="5">
        <v>0</v>
      </c>
      <c r="G44" s="22">
        <f>F44/F46</f>
        <v>0</v>
      </c>
      <c r="H44" s="4">
        <f>B44+D44+F44</f>
        <v>372</v>
      </c>
      <c r="I44" s="16">
        <f>H44/H46</f>
        <v>0.45476772616136918</v>
      </c>
    </row>
    <row r="45" spans="1:10" x14ac:dyDescent="0.2">
      <c r="A45" s="10" t="s">
        <v>26</v>
      </c>
      <c r="B45" s="6">
        <v>70</v>
      </c>
      <c r="C45" s="17">
        <f>B45/B46</f>
        <v>0.23411371237458195</v>
      </c>
      <c r="D45" s="6">
        <v>346</v>
      </c>
      <c r="E45" s="17">
        <f>D45/D46</f>
        <v>0.70756646216768915</v>
      </c>
      <c r="F45" s="1">
        <v>30</v>
      </c>
      <c r="G45" s="17">
        <f>F45/F46</f>
        <v>1</v>
      </c>
      <c r="H45" s="4">
        <f>B45+D45+F45</f>
        <v>446</v>
      </c>
      <c r="I45" s="18">
        <f>H45/H46</f>
        <v>0.54523227383863082</v>
      </c>
    </row>
    <row r="46" spans="1:10" x14ac:dyDescent="0.2">
      <c r="A46" s="11" t="s">
        <v>7</v>
      </c>
      <c r="B46" s="7">
        <f t="shared" ref="B46:G46" si="5">SUM(B44:B45)</f>
        <v>299</v>
      </c>
      <c r="C46" s="23">
        <f t="shared" si="5"/>
        <v>1</v>
      </c>
      <c r="D46" s="7">
        <f t="shared" si="5"/>
        <v>489</v>
      </c>
      <c r="E46" s="23">
        <f t="shared" si="5"/>
        <v>1</v>
      </c>
      <c r="F46" s="7">
        <f t="shared" si="5"/>
        <v>30</v>
      </c>
      <c r="G46" s="23">
        <f t="shared" si="5"/>
        <v>1</v>
      </c>
      <c r="H46" s="4">
        <f>B46+D46+F46</f>
        <v>818</v>
      </c>
      <c r="I46" s="41">
        <f>SUM(I44:I45)</f>
        <v>1</v>
      </c>
    </row>
    <row r="47" spans="1:10" ht="12.75" customHeight="1" x14ac:dyDescent="0.2">
      <c r="A47" s="31" t="s">
        <v>46</v>
      </c>
      <c r="B47" s="32"/>
      <c r="C47" s="32"/>
      <c r="D47" s="32"/>
      <c r="E47" s="32"/>
      <c r="F47" s="33"/>
      <c r="G47" s="32"/>
      <c r="H47" s="32"/>
      <c r="I47" s="34"/>
    </row>
    <row r="48" spans="1:10" ht="12.75" customHeight="1" x14ac:dyDescent="0.2">
      <c r="A48" s="9" t="s">
        <v>36</v>
      </c>
      <c r="B48" s="4">
        <v>9</v>
      </c>
      <c r="C48" s="22">
        <f>B48/B50</f>
        <v>3.0100334448160536E-2</v>
      </c>
      <c r="D48" s="5">
        <v>338</v>
      </c>
      <c r="E48" s="22">
        <f>D48/D50</f>
        <v>0.69120654396728021</v>
      </c>
      <c r="F48" s="5">
        <v>0</v>
      </c>
      <c r="G48" s="22">
        <f>F48/F50</f>
        <v>0</v>
      </c>
      <c r="H48" s="4">
        <f>B48+D48+F48</f>
        <v>347</v>
      </c>
      <c r="I48" s="16">
        <f>H48/H50</f>
        <v>0.42420537897310512</v>
      </c>
    </row>
    <row r="49" spans="1:9" ht="12.75" customHeight="1" x14ac:dyDescent="0.2">
      <c r="A49" s="10" t="s">
        <v>37</v>
      </c>
      <c r="B49" s="6">
        <v>290</v>
      </c>
      <c r="C49" s="17">
        <f>B49/B50</f>
        <v>0.96989966555183948</v>
      </c>
      <c r="D49" s="6">
        <v>151</v>
      </c>
      <c r="E49" s="17">
        <f>D49/D50</f>
        <v>0.30879345603271985</v>
      </c>
      <c r="F49" s="1">
        <v>30</v>
      </c>
      <c r="G49" s="17">
        <f>F49/F50</f>
        <v>1</v>
      </c>
      <c r="H49" s="4">
        <f>B49+D49+F49</f>
        <v>471</v>
      </c>
      <c r="I49" s="18">
        <f>H49/H50</f>
        <v>0.57579462102689483</v>
      </c>
    </row>
    <row r="50" spans="1:9" x14ac:dyDescent="0.2">
      <c r="A50" s="11" t="s">
        <v>7</v>
      </c>
      <c r="B50" s="7">
        <f t="shared" ref="B50:G50" si="6">SUM(B48:B49)</f>
        <v>299</v>
      </c>
      <c r="C50" s="23">
        <f t="shared" si="6"/>
        <v>1</v>
      </c>
      <c r="D50" s="7">
        <f t="shared" si="6"/>
        <v>489</v>
      </c>
      <c r="E50" s="23">
        <f t="shared" si="6"/>
        <v>1</v>
      </c>
      <c r="F50" s="7">
        <f t="shared" si="6"/>
        <v>30</v>
      </c>
      <c r="G50" s="23">
        <f t="shared" si="6"/>
        <v>1</v>
      </c>
      <c r="H50" s="4">
        <f>B50+D50+F50</f>
        <v>818</v>
      </c>
      <c r="I50" s="20">
        <f>SUM(I48:I49)</f>
        <v>1</v>
      </c>
    </row>
    <row r="51" spans="1:9" x14ac:dyDescent="0.2">
      <c r="A51" s="35" t="s">
        <v>28</v>
      </c>
      <c r="B51" s="36"/>
      <c r="C51" s="36"/>
      <c r="D51" s="36"/>
      <c r="E51" s="36"/>
      <c r="F51" s="37"/>
      <c r="G51" s="36"/>
      <c r="H51" s="36"/>
      <c r="I51" s="40"/>
    </row>
    <row r="52" spans="1:9" x14ac:dyDescent="0.2">
      <c r="A52" s="49" t="s">
        <v>27</v>
      </c>
      <c r="B52" s="86">
        <v>253.4</v>
      </c>
      <c r="C52" s="87"/>
      <c r="D52" s="88">
        <v>291.10000000000002</v>
      </c>
      <c r="E52" s="87"/>
      <c r="F52" s="88">
        <v>8.5</v>
      </c>
      <c r="G52" s="87"/>
      <c r="H52" s="88">
        <v>553</v>
      </c>
      <c r="I52" s="89"/>
    </row>
    <row r="53" spans="1:9" x14ac:dyDescent="0.2">
      <c r="A53" s="31" t="s">
        <v>49</v>
      </c>
      <c r="B53" s="32"/>
      <c r="C53" s="32"/>
      <c r="D53" s="32"/>
      <c r="E53" s="32"/>
      <c r="F53" s="33"/>
      <c r="G53" s="32"/>
      <c r="H53" s="32"/>
      <c r="I53" s="34"/>
    </row>
    <row r="54" spans="1:9" x14ac:dyDescent="0.2">
      <c r="A54" s="43" t="s">
        <v>50</v>
      </c>
      <c r="B54" s="4">
        <v>299</v>
      </c>
      <c r="C54" s="22">
        <f>B54/B56</f>
        <v>1</v>
      </c>
      <c r="D54" s="4">
        <v>487</v>
      </c>
      <c r="E54" s="22">
        <f>D54/D56</f>
        <v>0.99591002044989774</v>
      </c>
      <c r="F54" s="5">
        <v>30</v>
      </c>
      <c r="G54" s="22">
        <f>F54/F56</f>
        <v>1</v>
      </c>
      <c r="H54" s="4">
        <f>B54+D54+F54</f>
        <v>816</v>
      </c>
      <c r="I54" s="16">
        <f>H54/H56</f>
        <v>0.99755501222493892</v>
      </c>
    </row>
    <row r="55" spans="1:9" x14ac:dyDescent="0.2">
      <c r="A55" s="44" t="s">
        <v>51</v>
      </c>
      <c r="B55" s="6">
        <v>0</v>
      </c>
      <c r="C55" s="17">
        <f>B55/B56</f>
        <v>0</v>
      </c>
      <c r="D55" s="6">
        <v>2</v>
      </c>
      <c r="E55" s="17">
        <f>D55/D56</f>
        <v>4.0899795501022499E-3</v>
      </c>
      <c r="F55" s="1">
        <v>0</v>
      </c>
      <c r="G55" s="17">
        <f>F55/F56</f>
        <v>0</v>
      </c>
      <c r="H55" s="4">
        <f>B55+D55+F55</f>
        <v>2</v>
      </c>
      <c r="I55" s="18">
        <f>H55/H56</f>
        <v>2.4449877750611247E-3</v>
      </c>
    </row>
    <row r="56" spans="1:9" ht="13.5" thickBot="1" x14ac:dyDescent="0.25">
      <c r="A56" s="45" t="s">
        <v>7</v>
      </c>
      <c r="B56" s="46">
        <f t="shared" ref="B56:G56" si="7">SUM(B54:B55)</f>
        <v>299</v>
      </c>
      <c r="C56" s="47">
        <f t="shared" si="7"/>
        <v>1</v>
      </c>
      <c r="D56" s="46">
        <f t="shared" si="7"/>
        <v>489</v>
      </c>
      <c r="E56" s="47">
        <f t="shared" si="7"/>
        <v>1</v>
      </c>
      <c r="F56" s="46">
        <f t="shared" si="7"/>
        <v>30</v>
      </c>
      <c r="G56" s="47">
        <f t="shared" si="7"/>
        <v>1</v>
      </c>
      <c r="H56" s="46">
        <f>B56+D56+F56</f>
        <v>818</v>
      </c>
      <c r="I56" s="48">
        <f>SUM(I54:I55)</f>
        <v>1</v>
      </c>
    </row>
    <row r="57" spans="1:9" ht="34.15" customHeight="1" thickTop="1" x14ac:dyDescent="0.2">
      <c r="A57" s="69" t="s">
        <v>38</v>
      </c>
      <c r="B57" s="69"/>
      <c r="C57" s="69"/>
      <c r="D57" s="69"/>
      <c r="E57" s="69"/>
      <c r="F57" s="69"/>
      <c r="G57" s="69"/>
      <c r="H57" s="69"/>
      <c r="I57" s="69"/>
    </row>
    <row r="58" spans="1:9" x14ac:dyDescent="0.2">
      <c r="A58" s="59" t="s">
        <v>30</v>
      </c>
      <c r="B58" s="59"/>
      <c r="C58" s="59"/>
      <c r="D58" s="59"/>
      <c r="E58" s="59"/>
      <c r="F58" s="59"/>
      <c r="G58" s="59"/>
      <c r="H58" s="59"/>
      <c r="I58" s="59"/>
    </row>
    <row r="59" spans="1:9" x14ac:dyDescent="0.2">
      <c r="A59" s="13"/>
      <c r="B59" s="13"/>
      <c r="C59" s="13"/>
      <c r="D59" s="13"/>
      <c r="E59" s="13"/>
      <c r="F59" s="14"/>
      <c r="G59" s="13"/>
      <c r="H59" s="13"/>
      <c r="I59" s="13"/>
    </row>
    <row r="60" spans="1:9" x14ac:dyDescent="0.2">
      <c r="A60" s="59"/>
      <c r="B60" s="59"/>
      <c r="C60" s="59"/>
      <c r="D60" s="59"/>
      <c r="E60" s="59"/>
      <c r="F60" s="60"/>
      <c r="G60" s="59"/>
      <c r="H60" s="59"/>
      <c r="I60" s="59"/>
    </row>
    <row r="62" spans="1:9" x14ac:dyDescent="0.2">
      <c r="G62" s="61"/>
      <c r="H62" s="62"/>
      <c r="I62" s="62"/>
    </row>
    <row r="63" spans="1:9" x14ac:dyDescent="0.2">
      <c r="G63" s="62"/>
      <c r="H63" s="62"/>
      <c r="I63" s="62"/>
    </row>
  </sheetData>
  <mergeCells count="24">
    <mergeCell ref="A2:I2"/>
    <mergeCell ref="A3:I3"/>
    <mergeCell ref="A4:I4"/>
    <mergeCell ref="B6:C6"/>
    <mergeCell ref="D6:E6"/>
    <mergeCell ref="F6:G6"/>
    <mergeCell ref="H6:I6"/>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7:I57"/>
    <mergeCell ref="A58:I58"/>
  </mergeCells>
  <printOptions horizontalCentered="1"/>
  <pageMargins left="0.7" right="0.7" top="0.75" bottom="0.75" header="0.3" footer="0.3"/>
  <pageSetup scale="91" orientation="portrait" r:id="rId1"/>
  <ignoredErrors>
    <ignoredError sqref="H9:H34 H39:H50 H54:H56 D11 G22"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3"/>
  <sheetViews>
    <sheetView tabSelected="1" zoomScale="96" zoomScaleNormal="96" workbookViewId="0">
      <selection activeCell="A3" sqref="A3:I3"/>
    </sheetView>
  </sheetViews>
  <sheetFormatPr defaultRowHeight="12.75" x14ac:dyDescent="0.2"/>
  <cols>
    <col min="1" max="1" width="31.7109375" customWidth="1"/>
    <col min="2" max="4" width="7.5703125" customWidth="1"/>
    <col min="6" max="6" width="6.7109375" style="2" hidden="1" customWidth="1"/>
    <col min="7" max="7" width="9.140625" hidden="1" customWidth="1"/>
    <col min="8" max="8" width="7.5703125" customWidth="1"/>
    <col min="9" max="9" width="8" customWidth="1"/>
  </cols>
  <sheetData>
    <row r="2" spans="1:9" ht="15.75" x14ac:dyDescent="0.25">
      <c r="A2" s="78" t="s">
        <v>58</v>
      </c>
      <c r="B2" s="78"/>
      <c r="C2" s="78"/>
      <c r="D2" s="78"/>
      <c r="E2" s="78"/>
      <c r="F2" s="78"/>
      <c r="G2" s="78"/>
      <c r="H2" s="78"/>
      <c r="I2" s="78"/>
    </row>
    <row r="3" spans="1:9" ht="15.75" x14ac:dyDescent="0.25">
      <c r="A3" s="78" t="s">
        <v>60</v>
      </c>
      <c r="B3" s="78"/>
      <c r="C3" s="78"/>
      <c r="D3" s="78"/>
      <c r="E3" s="78"/>
      <c r="F3" s="78"/>
      <c r="G3" s="78"/>
      <c r="H3" s="78"/>
      <c r="I3" s="78"/>
    </row>
    <row r="4" spans="1:9" ht="15.75" x14ac:dyDescent="0.25">
      <c r="A4" s="78" t="s">
        <v>56</v>
      </c>
      <c r="B4" s="78"/>
      <c r="C4" s="78"/>
      <c r="D4" s="78"/>
      <c r="E4" s="78"/>
      <c r="F4" s="78"/>
      <c r="G4" s="78"/>
      <c r="H4" s="78"/>
      <c r="I4" s="78"/>
    </row>
    <row r="5" spans="1:9" ht="13.5" thickBot="1" x14ac:dyDescent="0.25"/>
    <row r="6" spans="1:9" ht="13.5" thickTop="1" x14ac:dyDescent="0.2">
      <c r="A6" s="25"/>
      <c r="B6" s="79" t="s">
        <v>0</v>
      </c>
      <c r="C6" s="80"/>
      <c r="D6" s="81" t="s">
        <v>35</v>
      </c>
      <c r="E6" s="80"/>
      <c r="F6" s="79" t="s">
        <v>3</v>
      </c>
      <c r="G6" s="80"/>
      <c r="H6" s="79" t="s">
        <v>7</v>
      </c>
      <c r="I6" s="82"/>
    </row>
    <row r="7" spans="1:9" x14ac:dyDescent="0.2">
      <c r="A7" s="26"/>
      <c r="B7" s="27" t="s">
        <v>1</v>
      </c>
      <c r="C7" s="28" t="s">
        <v>2</v>
      </c>
      <c r="D7" s="27" t="s">
        <v>1</v>
      </c>
      <c r="E7" s="28" t="s">
        <v>2</v>
      </c>
      <c r="F7" s="29" t="s">
        <v>1</v>
      </c>
      <c r="G7" s="28" t="s">
        <v>2</v>
      </c>
      <c r="H7" s="27" t="s">
        <v>1</v>
      </c>
      <c r="I7" s="30" t="s">
        <v>2</v>
      </c>
    </row>
    <row r="8" spans="1:9" x14ac:dyDescent="0.2">
      <c r="A8" s="31" t="s">
        <v>4</v>
      </c>
      <c r="B8" s="32"/>
      <c r="C8" s="32"/>
      <c r="D8" s="32"/>
      <c r="E8" s="32"/>
      <c r="F8" s="33"/>
      <c r="G8" s="32"/>
      <c r="H8" s="32"/>
      <c r="I8" s="34"/>
    </row>
    <row r="9" spans="1:9" x14ac:dyDescent="0.2">
      <c r="A9" s="9" t="s">
        <v>5</v>
      </c>
      <c r="B9" s="4">
        <v>42</v>
      </c>
      <c r="C9" s="15">
        <f>B9/B11</f>
        <v>0.23728813559322035</v>
      </c>
      <c r="D9" s="4">
        <v>43</v>
      </c>
      <c r="E9" s="15">
        <f>D9/D11</f>
        <v>0.53086419753086422</v>
      </c>
      <c r="F9" s="5">
        <v>0</v>
      </c>
      <c r="G9" s="15" t="e">
        <f>F9/F11</f>
        <v>#DIV/0!</v>
      </c>
      <c r="H9" s="4">
        <f>B9+D9+F9</f>
        <v>85</v>
      </c>
      <c r="I9" s="16">
        <f>H9/H11</f>
        <v>0.32945736434108525</v>
      </c>
    </row>
    <row r="10" spans="1:9" x14ac:dyDescent="0.2">
      <c r="A10" s="10" t="s">
        <v>6</v>
      </c>
      <c r="B10" s="6">
        <v>135</v>
      </c>
      <c r="C10" s="17">
        <f>B10/B11</f>
        <v>0.76271186440677963</v>
      </c>
      <c r="D10" s="6">
        <v>38</v>
      </c>
      <c r="E10" s="17">
        <f>D10/D11</f>
        <v>0.46913580246913578</v>
      </c>
      <c r="F10" s="1">
        <v>0</v>
      </c>
      <c r="G10" s="17" t="e">
        <f>F10/F11</f>
        <v>#DIV/0!</v>
      </c>
      <c r="H10" s="6">
        <f>B10+D10+F10</f>
        <v>173</v>
      </c>
      <c r="I10" s="18">
        <f>H10/H11</f>
        <v>0.6705426356589147</v>
      </c>
    </row>
    <row r="11" spans="1:9" x14ac:dyDescent="0.2">
      <c r="A11" s="11" t="s">
        <v>7</v>
      </c>
      <c r="B11" s="7">
        <f>SUM(B9:B10)</f>
        <v>177</v>
      </c>
      <c r="C11" s="19">
        <f>SUM(C9:C10)</f>
        <v>1</v>
      </c>
      <c r="D11" s="7">
        <f>D9+D10</f>
        <v>81</v>
      </c>
      <c r="E11" s="19">
        <f>SUM(E9:E10)</f>
        <v>1</v>
      </c>
      <c r="F11" s="8">
        <f>SUM(F9:F10)</f>
        <v>0</v>
      </c>
      <c r="G11" s="19" t="e">
        <f>SUM(G9:G10)</f>
        <v>#DIV/0!</v>
      </c>
      <c r="H11" s="7">
        <f>B11+D11+F11</f>
        <v>258</v>
      </c>
      <c r="I11" s="20">
        <f>SUM(I9:I10)</f>
        <v>1</v>
      </c>
    </row>
    <row r="12" spans="1:9" x14ac:dyDescent="0.2">
      <c r="A12" s="31" t="s">
        <v>8</v>
      </c>
      <c r="B12" s="38"/>
      <c r="C12" s="38"/>
      <c r="D12" s="38"/>
      <c r="E12" s="38"/>
      <c r="F12" s="38"/>
      <c r="G12" s="38"/>
      <c r="H12" s="38"/>
      <c r="I12" s="39"/>
    </row>
    <row r="13" spans="1:9" x14ac:dyDescent="0.2">
      <c r="A13" s="9" t="s">
        <v>39</v>
      </c>
      <c r="B13" s="5">
        <v>0</v>
      </c>
      <c r="C13" s="15">
        <f>B13/B22</f>
        <v>0</v>
      </c>
      <c r="D13" s="5">
        <v>0</v>
      </c>
      <c r="E13" s="15">
        <f>D13/D22</f>
        <v>0</v>
      </c>
      <c r="F13" s="5">
        <v>0</v>
      </c>
      <c r="G13" s="15" t="e">
        <f>F13/F22</f>
        <v>#DIV/0!</v>
      </c>
      <c r="H13" s="4">
        <f t="shared" ref="H13:H21" si="0">B13+D13+F13</f>
        <v>0</v>
      </c>
      <c r="I13" s="16">
        <f>H13/H22</f>
        <v>0</v>
      </c>
    </row>
    <row r="14" spans="1:9" x14ac:dyDescent="0.2">
      <c r="A14" s="10" t="s">
        <v>9</v>
      </c>
      <c r="B14" s="1">
        <v>4</v>
      </c>
      <c r="C14" s="17">
        <f>B14/B22</f>
        <v>2.2598870056497175E-2</v>
      </c>
      <c r="D14" s="1">
        <v>2</v>
      </c>
      <c r="E14" s="17">
        <f>D14/D22</f>
        <v>2.4691358024691357E-2</v>
      </c>
      <c r="F14" s="1">
        <v>0</v>
      </c>
      <c r="G14" s="17" t="e">
        <f>F14/F22</f>
        <v>#DIV/0!</v>
      </c>
      <c r="H14" s="6">
        <f t="shared" si="0"/>
        <v>6</v>
      </c>
      <c r="I14" s="18">
        <f>H14/H22</f>
        <v>2.3255813953488372E-2</v>
      </c>
    </row>
    <row r="15" spans="1:9" x14ac:dyDescent="0.2">
      <c r="A15" s="10" t="s">
        <v>40</v>
      </c>
      <c r="B15" s="1">
        <v>41</v>
      </c>
      <c r="C15" s="17">
        <f>B15/B22</f>
        <v>0.23163841807909605</v>
      </c>
      <c r="D15" s="1">
        <v>7</v>
      </c>
      <c r="E15" s="17">
        <f>D15/D22</f>
        <v>8.6419753086419748E-2</v>
      </c>
      <c r="F15" s="1">
        <v>0</v>
      </c>
      <c r="G15" s="17" t="e">
        <f>F15/F22</f>
        <v>#DIV/0!</v>
      </c>
      <c r="H15" s="6">
        <f t="shared" si="0"/>
        <v>48</v>
      </c>
      <c r="I15" s="18">
        <f>H15/H22</f>
        <v>0.18604651162790697</v>
      </c>
    </row>
    <row r="16" spans="1:9" x14ac:dyDescent="0.2">
      <c r="A16" s="10" t="s">
        <v>41</v>
      </c>
      <c r="B16" s="1">
        <v>27</v>
      </c>
      <c r="C16" s="17">
        <f>B16/B22</f>
        <v>0.15254237288135594</v>
      </c>
      <c r="D16" s="1">
        <v>5</v>
      </c>
      <c r="E16" s="17">
        <f>D16/D22</f>
        <v>6.1728395061728392E-2</v>
      </c>
      <c r="F16" s="1">
        <v>0</v>
      </c>
      <c r="G16" s="17" t="e">
        <f>F16/F22</f>
        <v>#DIV/0!</v>
      </c>
      <c r="H16" s="6">
        <f t="shared" si="0"/>
        <v>32</v>
      </c>
      <c r="I16" s="18">
        <f>H16/H22</f>
        <v>0.12403100775193798</v>
      </c>
    </row>
    <row r="17" spans="1:9" x14ac:dyDescent="0.2">
      <c r="A17" s="10" t="s">
        <v>42</v>
      </c>
      <c r="B17" s="1">
        <v>0</v>
      </c>
      <c r="C17" s="17">
        <f>B17/B22</f>
        <v>0</v>
      </c>
      <c r="D17" s="1">
        <v>0</v>
      </c>
      <c r="E17" s="17">
        <f>D17/D22</f>
        <v>0</v>
      </c>
      <c r="F17" s="1">
        <v>0</v>
      </c>
      <c r="G17" s="17" t="e">
        <f>F17/F22</f>
        <v>#DIV/0!</v>
      </c>
      <c r="H17" s="6">
        <f t="shared" si="0"/>
        <v>0</v>
      </c>
      <c r="I17" s="18">
        <f>H17/H22</f>
        <v>0</v>
      </c>
    </row>
    <row r="18" spans="1:9" x14ac:dyDescent="0.2">
      <c r="A18" s="10" t="s">
        <v>10</v>
      </c>
      <c r="B18" s="6">
        <v>87</v>
      </c>
      <c r="C18" s="17">
        <f>B18/B22</f>
        <v>0.49152542372881358</v>
      </c>
      <c r="D18" s="6">
        <v>64</v>
      </c>
      <c r="E18" s="17">
        <f>D18/D22</f>
        <v>0.79012345679012341</v>
      </c>
      <c r="F18" s="1">
        <v>0</v>
      </c>
      <c r="G18" s="17" t="e">
        <f>F18/F22</f>
        <v>#DIV/0!</v>
      </c>
      <c r="H18" s="6">
        <f t="shared" si="0"/>
        <v>151</v>
      </c>
      <c r="I18" s="18">
        <f>H18/H22</f>
        <v>0.5852713178294574</v>
      </c>
    </row>
    <row r="19" spans="1:9" x14ac:dyDescent="0.2">
      <c r="A19" s="10" t="s">
        <v>43</v>
      </c>
      <c r="B19" s="6">
        <v>2</v>
      </c>
      <c r="C19" s="17">
        <f>B19/B22</f>
        <v>1.1299435028248588E-2</v>
      </c>
      <c r="D19" s="6">
        <v>0</v>
      </c>
      <c r="E19" s="17">
        <f>D19/D22</f>
        <v>0</v>
      </c>
      <c r="F19" s="1">
        <v>0</v>
      </c>
      <c r="G19" s="17" t="e">
        <f>F19/F22</f>
        <v>#DIV/0!</v>
      </c>
      <c r="H19" s="6">
        <f t="shared" si="0"/>
        <v>2</v>
      </c>
      <c r="I19" s="18">
        <f>H19/H22</f>
        <v>7.7519379844961239E-3</v>
      </c>
    </row>
    <row r="20" spans="1:9" x14ac:dyDescent="0.2">
      <c r="A20" s="10" t="s">
        <v>44</v>
      </c>
      <c r="B20" s="1">
        <v>11</v>
      </c>
      <c r="C20" s="17">
        <f>B20/B22</f>
        <v>6.2146892655367235E-2</v>
      </c>
      <c r="D20" s="1">
        <v>1</v>
      </c>
      <c r="E20" s="17">
        <f>D20/D22</f>
        <v>1.2345679012345678E-2</v>
      </c>
      <c r="F20" s="1">
        <v>0</v>
      </c>
      <c r="G20" s="17" t="e">
        <f>F20/F22</f>
        <v>#DIV/0!</v>
      </c>
      <c r="H20" s="6">
        <f t="shared" si="0"/>
        <v>12</v>
      </c>
      <c r="I20" s="18">
        <f>H20/H22</f>
        <v>4.6511627906976744E-2</v>
      </c>
    </row>
    <row r="21" spans="1:9" x14ac:dyDescent="0.2">
      <c r="A21" s="24" t="s">
        <v>45</v>
      </c>
      <c r="B21" s="8">
        <v>5</v>
      </c>
      <c r="C21" s="17">
        <f>B21/B22</f>
        <v>2.8248587570621469E-2</v>
      </c>
      <c r="D21" s="8">
        <v>2</v>
      </c>
      <c r="E21" s="17">
        <f>D21/D22</f>
        <v>2.4691358024691357E-2</v>
      </c>
      <c r="F21" s="8">
        <v>0</v>
      </c>
      <c r="G21" s="17" t="e">
        <f>F21/F22</f>
        <v>#DIV/0!</v>
      </c>
      <c r="H21" s="7">
        <f t="shared" si="0"/>
        <v>7</v>
      </c>
      <c r="I21" s="20">
        <f>H21/H22</f>
        <v>2.7131782945736434E-2</v>
      </c>
    </row>
    <row r="22" spans="1:9" x14ac:dyDescent="0.2">
      <c r="A22" s="11" t="s">
        <v>7</v>
      </c>
      <c r="B22" s="7">
        <f>SUM(B13:B21)</f>
        <v>177</v>
      </c>
      <c r="C22" s="19">
        <f>SUM(C13:C21)</f>
        <v>1</v>
      </c>
      <c r="D22" s="7">
        <f>SUM(D13:D21)</f>
        <v>81</v>
      </c>
      <c r="E22" s="19">
        <f>SUM(E13:E21)</f>
        <v>0.99999999999999989</v>
      </c>
      <c r="F22" s="8">
        <f>SUM(F13:F21)</f>
        <v>0</v>
      </c>
      <c r="G22" s="19" t="e">
        <f>SUM(G13:G20)</f>
        <v>#DIV/0!</v>
      </c>
      <c r="H22" s="7">
        <f>SUM(H13:H21)</f>
        <v>258</v>
      </c>
      <c r="I22" s="20">
        <f>SUM(I13:I21)</f>
        <v>1</v>
      </c>
    </row>
    <row r="23" spans="1:9" x14ac:dyDescent="0.2">
      <c r="A23" s="31" t="s">
        <v>11</v>
      </c>
      <c r="B23" s="38"/>
      <c r="C23" s="38"/>
      <c r="D23" s="38"/>
      <c r="E23" s="38"/>
      <c r="F23" s="38"/>
      <c r="G23" s="38"/>
      <c r="H23" s="38"/>
      <c r="I23" s="39"/>
    </row>
    <row r="24" spans="1:9" x14ac:dyDescent="0.2">
      <c r="A24" s="42" t="s">
        <v>12</v>
      </c>
      <c r="B24" s="5">
        <v>33</v>
      </c>
      <c r="C24" s="15">
        <f t="shared" ref="C24:C33" si="1">B24/$B$34</f>
        <v>0.1864406779661017</v>
      </c>
      <c r="D24" s="5">
        <v>0</v>
      </c>
      <c r="E24" s="15">
        <f>D24/D34</f>
        <v>0</v>
      </c>
      <c r="F24" s="5">
        <v>0</v>
      </c>
      <c r="G24" s="15" t="e">
        <f>F24/F34</f>
        <v>#DIV/0!</v>
      </c>
      <c r="H24" s="5">
        <f t="shared" ref="H24:H34" si="2">B24+D24+F24</f>
        <v>33</v>
      </c>
      <c r="I24" s="16">
        <f>H24/H34</f>
        <v>0.12790697674418605</v>
      </c>
    </row>
    <row r="25" spans="1:9" x14ac:dyDescent="0.2">
      <c r="A25" s="10" t="s">
        <v>13</v>
      </c>
      <c r="B25" s="1">
        <v>94</v>
      </c>
      <c r="C25" s="15">
        <f t="shared" si="1"/>
        <v>0.53107344632768361</v>
      </c>
      <c r="D25" s="1">
        <v>0</v>
      </c>
      <c r="E25" s="17">
        <f>D25/D34</f>
        <v>0</v>
      </c>
      <c r="F25" s="1">
        <v>0</v>
      </c>
      <c r="G25" s="17" t="e">
        <f>F25/F34</f>
        <v>#DIV/0!</v>
      </c>
      <c r="H25" s="1">
        <f t="shared" si="2"/>
        <v>94</v>
      </c>
      <c r="I25" s="18">
        <f>H25/H34</f>
        <v>0.36434108527131781</v>
      </c>
    </row>
    <row r="26" spans="1:9" x14ac:dyDescent="0.2">
      <c r="A26" s="10" t="s">
        <v>14</v>
      </c>
      <c r="B26" s="1">
        <v>24</v>
      </c>
      <c r="C26" s="15">
        <f t="shared" si="1"/>
        <v>0.13559322033898305</v>
      </c>
      <c r="D26" s="1">
        <v>2</v>
      </c>
      <c r="E26" s="17">
        <f>D26/D34</f>
        <v>2.4691358024691357E-2</v>
      </c>
      <c r="F26" s="1">
        <v>0</v>
      </c>
      <c r="G26" s="17" t="e">
        <f>F26/F34</f>
        <v>#DIV/0!</v>
      </c>
      <c r="H26" s="5">
        <f t="shared" si="2"/>
        <v>26</v>
      </c>
      <c r="I26" s="18">
        <f>H26/H34</f>
        <v>0.10077519379844961</v>
      </c>
    </row>
    <row r="27" spans="1:9" x14ac:dyDescent="0.2">
      <c r="A27" s="10" t="s">
        <v>15</v>
      </c>
      <c r="B27" s="1">
        <v>10</v>
      </c>
      <c r="C27" s="15">
        <f t="shared" si="1"/>
        <v>5.6497175141242938E-2</v>
      </c>
      <c r="D27" s="1">
        <v>19</v>
      </c>
      <c r="E27" s="17">
        <f>D27/D34</f>
        <v>0.23456790123456789</v>
      </c>
      <c r="F27" s="1">
        <v>0</v>
      </c>
      <c r="G27" s="17" t="e">
        <f>F27/F34</f>
        <v>#DIV/0!</v>
      </c>
      <c r="H27" s="5">
        <f t="shared" si="2"/>
        <v>29</v>
      </c>
      <c r="I27" s="18">
        <f>H27/H34</f>
        <v>0.1124031007751938</v>
      </c>
    </row>
    <row r="28" spans="1:9" x14ac:dyDescent="0.2">
      <c r="A28" s="10" t="s">
        <v>16</v>
      </c>
      <c r="B28" s="1">
        <v>4</v>
      </c>
      <c r="C28" s="15">
        <f t="shared" si="1"/>
        <v>2.2598870056497175E-2</v>
      </c>
      <c r="D28" s="1">
        <v>18</v>
      </c>
      <c r="E28" s="17">
        <f>D28/D34</f>
        <v>0.22222222222222221</v>
      </c>
      <c r="F28" s="1">
        <v>0</v>
      </c>
      <c r="G28" s="17" t="e">
        <f>F28/F34</f>
        <v>#DIV/0!</v>
      </c>
      <c r="H28" s="5">
        <f t="shared" si="2"/>
        <v>22</v>
      </c>
      <c r="I28" s="18">
        <f>H28/H34</f>
        <v>8.5271317829457363E-2</v>
      </c>
    </row>
    <row r="29" spans="1:9" x14ac:dyDescent="0.2">
      <c r="A29" s="10" t="s">
        <v>17</v>
      </c>
      <c r="B29" s="1">
        <v>1</v>
      </c>
      <c r="C29" s="15">
        <f t="shared" si="1"/>
        <v>5.6497175141242938E-3</v>
      </c>
      <c r="D29" s="1">
        <v>4</v>
      </c>
      <c r="E29" s="17">
        <f>D29/D34</f>
        <v>4.9382716049382713E-2</v>
      </c>
      <c r="F29" s="1">
        <v>0</v>
      </c>
      <c r="G29" s="17" t="e">
        <f>F29/F34</f>
        <v>#DIV/0!</v>
      </c>
      <c r="H29" s="5">
        <f t="shared" si="2"/>
        <v>5</v>
      </c>
      <c r="I29" s="18">
        <f>H29/H34</f>
        <v>1.937984496124031E-2</v>
      </c>
    </row>
    <row r="30" spans="1:9" x14ac:dyDescent="0.2">
      <c r="A30" s="10" t="s">
        <v>18</v>
      </c>
      <c r="B30" s="1">
        <v>6</v>
      </c>
      <c r="C30" s="15">
        <f t="shared" si="1"/>
        <v>3.3898305084745763E-2</v>
      </c>
      <c r="D30" s="1">
        <v>5</v>
      </c>
      <c r="E30" s="17">
        <f>D30/D34</f>
        <v>6.1728395061728392E-2</v>
      </c>
      <c r="F30" s="1">
        <v>0</v>
      </c>
      <c r="G30" s="17" t="e">
        <f>F30/F34</f>
        <v>#DIV/0!</v>
      </c>
      <c r="H30" s="5">
        <f t="shared" si="2"/>
        <v>11</v>
      </c>
      <c r="I30" s="18">
        <f>H30/H34</f>
        <v>4.2635658914728682E-2</v>
      </c>
    </row>
    <row r="31" spans="1:9" x14ac:dyDescent="0.2">
      <c r="A31" s="10" t="s">
        <v>19</v>
      </c>
      <c r="B31" s="1">
        <v>2</v>
      </c>
      <c r="C31" s="15">
        <f t="shared" si="1"/>
        <v>1.1299435028248588E-2</v>
      </c>
      <c r="D31" s="1">
        <v>12</v>
      </c>
      <c r="E31" s="17">
        <f>D31/D34</f>
        <v>0.14814814814814814</v>
      </c>
      <c r="F31" s="1">
        <v>0</v>
      </c>
      <c r="G31" s="17" t="e">
        <f>F31/F34</f>
        <v>#DIV/0!</v>
      </c>
      <c r="H31" s="5">
        <f t="shared" si="2"/>
        <v>14</v>
      </c>
      <c r="I31" s="18">
        <f>H31/H34</f>
        <v>5.4263565891472867E-2</v>
      </c>
    </row>
    <row r="32" spans="1:9" x14ac:dyDescent="0.2">
      <c r="A32" s="10" t="s">
        <v>20</v>
      </c>
      <c r="B32" s="1">
        <v>2</v>
      </c>
      <c r="C32" s="15">
        <f t="shared" si="1"/>
        <v>1.1299435028248588E-2</v>
      </c>
      <c r="D32" s="1">
        <v>12</v>
      </c>
      <c r="E32" s="17">
        <f>D32/D34</f>
        <v>0.14814814814814814</v>
      </c>
      <c r="F32" s="1">
        <v>0</v>
      </c>
      <c r="G32" s="17" t="e">
        <f>F32/F34</f>
        <v>#DIV/0!</v>
      </c>
      <c r="H32" s="5">
        <f t="shared" si="2"/>
        <v>14</v>
      </c>
      <c r="I32" s="18">
        <f>H32/H34</f>
        <v>5.4263565891472867E-2</v>
      </c>
    </row>
    <row r="33" spans="1:10" x14ac:dyDescent="0.2">
      <c r="A33" s="10" t="s">
        <v>21</v>
      </c>
      <c r="B33" s="1">
        <v>1</v>
      </c>
      <c r="C33" s="15">
        <f t="shared" si="1"/>
        <v>5.6497175141242938E-3</v>
      </c>
      <c r="D33" s="1">
        <v>9</v>
      </c>
      <c r="E33" s="17">
        <f>D33/D34</f>
        <v>0.1111111111111111</v>
      </c>
      <c r="F33" s="1">
        <v>0</v>
      </c>
      <c r="G33" s="17" t="e">
        <f>F33/F34</f>
        <v>#DIV/0!</v>
      </c>
      <c r="H33" s="5">
        <f t="shared" si="2"/>
        <v>10</v>
      </c>
      <c r="I33" s="18">
        <f>H33/H34</f>
        <v>3.875968992248062E-2</v>
      </c>
    </row>
    <row r="34" spans="1:10" x14ac:dyDescent="0.2">
      <c r="A34" s="11" t="s">
        <v>7</v>
      </c>
      <c r="B34" s="7">
        <f t="shared" ref="B34:G34" si="3">SUM(B24:B33)</f>
        <v>177</v>
      </c>
      <c r="C34" s="19">
        <f t="shared" si="3"/>
        <v>0.99999999999999989</v>
      </c>
      <c r="D34" s="7">
        <f t="shared" si="3"/>
        <v>81</v>
      </c>
      <c r="E34" s="19">
        <f t="shared" si="3"/>
        <v>1</v>
      </c>
      <c r="F34" s="7">
        <f t="shared" si="3"/>
        <v>0</v>
      </c>
      <c r="G34" s="19" t="e">
        <f t="shared" si="3"/>
        <v>#DIV/0!</v>
      </c>
      <c r="H34" s="4">
        <f t="shared" si="2"/>
        <v>258</v>
      </c>
      <c r="I34" s="20">
        <f>SUM(I24:I33)</f>
        <v>0.99999999999999989</v>
      </c>
      <c r="J34" s="3"/>
    </row>
    <row r="35" spans="1:10" x14ac:dyDescent="0.2">
      <c r="A35" s="31" t="s">
        <v>22</v>
      </c>
      <c r="B35" s="32"/>
      <c r="C35" s="32"/>
      <c r="D35" s="32"/>
      <c r="E35" s="32"/>
      <c r="F35" s="33"/>
      <c r="G35" s="32"/>
      <c r="H35" s="32"/>
      <c r="I35" s="34"/>
    </row>
    <row r="36" spans="1:10" x14ac:dyDescent="0.2">
      <c r="A36" s="9" t="s">
        <v>23</v>
      </c>
      <c r="B36" s="70">
        <v>21</v>
      </c>
      <c r="C36" s="71"/>
      <c r="D36" s="70">
        <v>39.03</v>
      </c>
      <c r="E36" s="71"/>
      <c r="F36" s="70">
        <v>0</v>
      </c>
      <c r="G36" s="71"/>
      <c r="H36" s="70">
        <v>26.66</v>
      </c>
      <c r="I36" s="84"/>
    </row>
    <row r="37" spans="1:10" x14ac:dyDescent="0.2">
      <c r="A37" s="12" t="s">
        <v>24</v>
      </c>
      <c r="B37" s="74">
        <v>7.28</v>
      </c>
      <c r="C37" s="75"/>
      <c r="D37" s="74">
        <v>17.059999999999999</v>
      </c>
      <c r="E37" s="75"/>
      <c r="F37" s="74">
        <v>0</v>
      </c>
      <c r="G37" s="75"/>
      <c r="H37" s="74">
        <v>14.04</v>
      </c>
      <c r="I37" s="85"/>
    </row>
    <row r="38" spans="1:10" x14ac:dyDescent="0.2">
      <c r="A38" s="31" t="s">
        <v>59</v>
      </c>
      <c r="B38" s="32"/>
      <c r="C38" s="32"/>
      <c r="D38" s="32"/>
      <c r="E38" s="32"/>
      <c r="F38" s="33"/>
      <c r="G38" s="32"/>
      <c r="H38" s="32"/>
      <c r="I38" s="34"/>
    </row>
    <row r="39" spans="1:10" x14ac:dyDescent="0.2">
      <c r="A39" s="10" t="s">
        <v>32</v>
      </c>
      <c r="B39" s="6">
        <v>156</v>
      </c>
      <c r="C39" s="17">
        <f>B39/B42</f>
        <v>0.88135593220338981</v>
      </c>
      <c r="D39" s="6">
        <v>76</v>
      </c>
      <c r="E39" s="17">
        <f>D39/D42</f>
        <v>0.93827160493827155</v>
      </c>
      <c r="F39" s="1">
        <v>0</v>
      </c>
      <c r="G39" s="17" t="e">
        <f>F39/F42</f>
        <v>#DIV/0!</v>
      </c>
      <c r="H39" s="6">
        <f>B39+D39+F39</f>
        <v>232</v>
      </c>
      <c r="I39" s="18">
        <f>H39/H42</f>
        <v>0.89922480620155043</v>
      </c>
    </row>
    <row r="40" spans="1:10" x14ac:dyDescent="0.2">
      <c r="A40" s="10" t="s">
        <v>33</v>
      </c>
      <c r="B40" s="6">
        <v>11</v>
      </c>
      <c r="C40" s="17">
        <f>B40/B42</f>
        <v>6.2146892655367235E-2</v>
      </c>
      <c r="D40" s="6">
        <v>1</v>
      </c>
      <c r="E40" s="17">
        <f>D40/D42</f>
        <v>1.2345679012345678E-2</v>
      </c>
      <c r="F40" s="1">
        <v>0</v>
      </c>
      <c r="G40" s="17" t="e">
        <f>F40/F42</f>
        <v>#DIV/0!</v>
      </c>
      <c r="H40" s="6">
        <f>B40+D40+F40</f>
        <v>12</v>
      </c>
      <c r="I40" s="18">
        <f>H40/H42</f>
        <v>4.6511627906976744E-2</v>
      </c>
    </row>
    <row r="41" spans="1:10" x14ac:dyDescent="0.2">
      <c r="A41" s="10" t="s">
        <v>34</v>
      </c>
      <c r="B41" s="1">
        <v>10</v>
      </c>
      <c r="C41" s="17">
        <f>B41/B42</f>
        <v>5.6497175141242938E-2</v>
      </c>
      <c r="D41" s="1">
        <v>4</v>
      </c>
      <c r="E41" s="17">
        <f>D41/D42</f>
        <v>4.9382716049382713E-2</v>
      </c>
      <c r="F41" s="1">
        <v>0</v>
      </c>
      <c r="G41" s="17" t="e">
        <f>F41/F42</f>
        <v>#DIV/0!</v>
      </c>
      <c r="H41" s="6">
        <f>B41+D41+F41</f>
        <v>14</v>
      </c>
      <c r="I41" s="18">
        <f>H41/H42</f>
        <v>5.4263565891472867E-2</v>
      </c>
    </row>
    <row r="42" spans="1:10" x14ac:dyDescent="0.2">
      <c r="A42" s="11" t="s">
        <v>7</v>
      </c>
      <c r="B42" s="7">
        <f t="shared" ref="B42:I42" si="4">SUM(B39:B41)</f>
        <v>177</v>
      </c>
      <c r="C42" s="19">
        <f t="shared" si="4"/>
        <v>1</v>
      </c>
      <c r="D42" s="7">
        <f t="shared" si="4"/>
        <v>81</v>
      </c>
      <c r="E42" s="19">
        <f t="shared" si="4"/>
        <v>1</v>
      </c>
      <c r="F42" s="8">
        <f t="shared" si="4"/>
        <v>0</v>
      </c>
      <c r="G42" s="19" t="e">
        <f t="shared" si="4"/>
        <v>#DIV/0!</v>
      </c>
      <c r="H42" s="7">
        <f t="shared" si="4"/>
        <v>258</v>
      </c>
      <c r="I42" s="20">
        <f t="shared" si="4"/>
        <v>1</v>
      </c>
    </row>
    <row r="43" spans="1:10" x14ac:dyDescent="0.2">
      <c r="A43" s="31" t="s">
        <v>48</v>
      </c>
      <c r="B43" s="32"/>
      <c r="C43" s="32"/>
      <c r="D43" s="32"/>
      <c r="E43" s="32"/>
      <c r="F43" s="33"/>
      <c r="G43" s="32"/>
      <c r="H43" s="32"/>
      <c r="I43" s="34"/>
    </row>
    <row r="44" spans="1:10" x14ac:dyDescent="0.2">
      <c r="A44" s="9" t="s">
        <v>25</v>
      </c>
      <c r="B44" s="4">
        <v>107</v>
      </c>
      <c r="C44" s="22">
        <f>B44/B46</f>
        <v>0.60451977401129942</v>
      </c>
      <c r="D44" s="5">
        <v>2</v>
      </c>
      <c r="E44" s="22">
        <f>D44/D46</f>
        <v>2.4691358024691357E-2</v>
      </c>
      <c r="F44" s="5">
        <v>0</v>
      </c>
      <c r="G44" s="22" t="e">
        <f>F44/F46</f>
        <v>#DIV/0!</v>
      </c>
      <c r="H44" s="4">
        <f>B44+D44+F44</f>
        <v>109</v>
      </c>
      <c r="I44" s="16">
        <f>H44/H46</f>
        <v>0.42248062015503873</v>
      </c>
    </row>
    <row r="45" spans="1:10" x14ac:dyDescent="0.2">
      <c r="A45" s="10" t="s">
        <v>26</v>
      </c>
      <c r="B45" s="6">
        <v>70</v>
      </c>
      <c r="C45" s="17">
        <f>B45/B46</f>
        <v>0.39548022598870058</v>
      </c>
      <c r="D45" s="6">
        <v>79</v>
      </c>
      <c r="E45" s="17">
        <f>D45/D46</f>
        <v>0.97530864197530864</v>
      </c>
      <c r="F45" s="1">
        <v>0</v>
      </c>
      <c r="G45" s="17" t="e">
        <f>F45/F46</f>
        <v>#DIV/0!</v>
      </c>
      <c r="H45" s="4">
        <f>B45+D45+F45</f>
        <v>149</v>
      </c>
      <c r="I45" s="18">
        <f>H45/H46</f>
        <v>0.57751937984496127</v>
      </c>
    </row>
    <row r="46" spans="1:10" x14ac:dyDescent="0.2">
      <c r="A46" s="11" t="s">
        <v>7</v>
      </c>
      <c r="B46" s="7">
        <f t="shared" ref="B46:G46" si="5">SUM(B44:B45)</f>
        <v>177</v>
      </c>
      <c r="C46" s="23">
        <f t="shared" si="5"/>
        <v>1</v>
      </c>
      <c r="D46" s="7">
        <f t="shared" si="5"/>
        <v>81</v>
      </c>
      <c r="E46" s="23">
        <f t="shared" si="5"/>
        <v>1</v>
      </c>
      <c r="F46" s="7">
        <f t="shared" si="5"/>
        <v>0</v>
      </c>
      <c r="G46" s="23" t="e">
        <f t="shared" si="5"/>
        <v>#DIV/0!</v>
      </c>
      <c r="H46" s="4">
        <f>B46+D46+F46</f>
        <v>258</v>
      </c>
      <c r="I46" s="41">
        <f>SUM(I44:I45)</f>
        <v>1</v>
      </c>
    </row>
    <row r="47" spans="1:10" ht="12.75" customHeight="1" x14ac:dyDescent="0.2">
      <c r="A47" s="31" t="s">
        <v>46</v>
      </c>
      <c r="B47" s="32"/>
      <c r="C47" s="32"/>
      <c r="D47" s="32"/>
      <c r="E47" s="32"/>
      <c r="F47" s="33"/>
      <c r="G47" s="32"/>
      <c r="H47" s="32"/>
      <c r="I47" s="34"/>
    </row>
    <row r="48" spans="1:10" ht="12.75" customHeight="1" x14ac:dyDescent="0.2">
      <c r="A48" s="9" t="s">
        <v>36</v>
      </c>
      <c r="B48" s="4">
        <v>0</v>
      </c>
      <c r="C48" s="22">
        <f>B48/B50</f>
        <v>0</v>
      </c>
      <c r="D48" s="5">
        <v>0</v>
      </c>
      <c r="E48" s="22">
        <f>D48/D50</f>
        <v>0</v>
      </c>
      <c r="F48" s="5">
        <v>0</v>
      </c>
      <c r="G48" s="22" t="e">
        <f>F48/F50</f>
        <v>#DIV/0!</v>
      </c>
      <c r="H48" s="4">
        <f>B48+D48+F48</f>
        <v>0</v>
      </c>
      <c r="I48" s="16">
        <f>H48/H50</f>
        <v>0</v>
      </c>
    </row>
    <row r="49" spans="1:9" ht="12.75" customHeight="1" x14ac:dyDescent="0.2">
      <c r="A49" s="10" t="s">
        <v>37</v>
      </c>
      <c r="B49" s="6">
        <v>177</v>
      </c>
      <c r="C49" s="17">
        <f>B49/B50</f>
        <v>1</v>
      </c>
      <c r="D49" s="6">
        <v>81</v>
      </c>
      <c r="E49" s="17">
        <f>D49/D50</f>
        <v>1</v>
      </c>
      <c r="F49" s="1">
        <v>0</v>
      </c>
      <c r="G49" s="17" t="e">
        <f>F49/F50</f>
        <v>#DIV/0!</v>
      </c>
      <c r="H49" s="4">
        <f>B49+D49+F49</f>
        <v>258</v>
      </c>
      <c r="I49" s="18">
        <f>H49/H50</f>
        <v>1</v>
      </c>
    </row>
    <row r="50" spans="1:9" x14ac:dyDescent="0.2">
      <c r="A50" s="11" t="s">
        <v>7</v>
      </c>
      <c r="B50" s="7">
        <f t="shared" ref="B50:G50" si="6">SUM(B48:B49)</f>
        <v>177</v>
      </c>
      <c r="C50" s="23">
        <f t="shared" si="6"/>
        <v>1</v>
      </c>
      <c r="D50" s="7">
        <f t="shared" si="6"/>
        <v>81</v>
      </c>
      <c r="E50" s="23">
        <f t="shared" si="6"/>
        <v>1</v>
      </c>
      <c r="F50" s="7">
        <f t="shared" si="6"/>
        <v>0</v>
      </c>
      <c r="G50" s="23" t="e">
        <f t="shared" si="6"/>
        <v>#DIV/0!</v>
      </c>
      <c r="H50" s="4">
        <f>B50+D50+F50</f>
        <v>258</v>
      </c>
      <c r="I50" s="20">
        <f>SUM(I48:I49)</f>
        <v>1</v>
      </c>
    </row>
    <row r="51" spans="1:9" x14ac:dyDescent="0.2">
      <c r="A51" s="35" t="s">
        <v>28</v>
      </c>
      <c r="B51" s="36"/>
      <c r="C51" s="36"/>
      <c r="D51" s="36"/>
      <c r="E51" s="36"/>
      <c r="F51" s="37"/>
      <c r="G51" s="36"/>
      <c r="H51" s="36"/>
      <c r="I51" s="40"/>
    </row>
    <row r="52" spans="1:9" x14ac:dyDescent="0.2">
      <c r="A52" s="49" t="s">
        <v>27</v>
      </c>
      <c r="B52" s="63">
        <v>123.1</v>
      </c>
      <c r="C52" s="64"/>
      <c r="D52" s="65">
        <v>24.2</v>
      </c>
      <c r="E52" s="66"/>
      <c r="F52" s="63">
        <v>0</v>
      </c>
      <c r="G52" s="64"/>
      <c r="H52" s="65">
        <v>147.30000000000001</v>
      </c>
      <c r="I52" s="83"/>
    </row>
    <row r="53" spans="1:9" x14ac:dyDescent="0.2">
      <c r="A53" s="31" t="s">
        <v>49</v>
      </c>
      <c r="B53" s="32"/>
      <c r="C53" s="32"/>
      <c r="D53" s="32"/>
      <c r="E53" s="32"/>
      <c r="F53" s="33"/>
      <c r="G53" s="32"/>
      <c r="H53" s="32"/>
      <c r="I53" s="34"/>
    </row>
    <row r="54" spans="1:9" x14ac:dyDescent="0.2">
      <c r="A54" s="43" t="s">
        <v>50</v>
      </c>
      <c r="B54" s="4">
        <v>114</v>
      </c>
      <c r="C54" s="22">
        <f>B54/B56</f>
        <v>0.64406779661016944</v>
      </c>
      <c r="D54" s="4">
        <v>0</v>
      </c>
      <c r="E54" s="22">
        <f>D54/D56</f>
        <v>0</v>
      </c>
      <c r="F54" s="5">
        <v>0</v>
      </c>
      <c r="G54" s="22" t="e">
        <f>F54/F56</f>
        <v>#DIV/0!</v>
      </c>
      <c r="H54" s="4">
        <f>B54+D54+F54</f>
        <v>114</v>
      </c>
      <c r="I54" s="16">
        <f>H54/H56</f>
        <v>0.44186046511627908</v>
      </c>
    </row>
    <row r="55" spans="1:9" x14ac:dyDescent="0.2">
      <c r="A55" s="44" t="s">
        <v>51</v>
      </c>
      <c r="B55" s="6">
        <v>63</v>
      </c>
      <c r="C55" s="17">
        <f>B55/B56</f>
        <v>0.3559322033898305</v>
      </c>
      <c r="D55" s="6">
        <v>81</v>
      </c>
      <c r="E55" s="17">
        <f>D55/D56</f>
        <v>1</v>
      </c>
      <c r="F55" s="1">
        <v>0</v>
      </c>
      <c r="G55" s="17" t="e">
        <f>F55/F56</f>
        <v>#DIV/0!</v>
      </c>
      <c r="H55" s="4">
        <f>B55+D55+F55</f>
        <v>144</v>
      </c>
      <c r="I55" s="18">
        <f>H55/H56</f>
        <v>0.55813953488372092</v>
      </c>
    </row>
    <row r="56" spans="1:9" ht="13.5" thickBot="1" x14ac:dyDescent="0.25">
      <c r="A56" s="45" t="s">
        <v>7</v>
      </c>
      <c r="B56" s="46">
        <f t="shared" ref="B56:G56" si="7">SUM(B54:B55)</f>
        <v>177</v>
      </c>
      <c r="C56" s="47">
        <f t="shared" si="7"/>
        <v>1</v>
      </c>
      <c r="D56" s="46">
        <f t="shared" si="7"/>
        <v>81</v>
      </c>
      <c r="E56" s="47">
        <f t="shared" si="7"/>
        <v>1</v>
      </c>
      <c r="F56" s="46">
        <f t="shared" si="7"/>
        <v>0</v>
      </c>
      <c r="G56" s="47" t="e">
        <f t="shared" si="7"/>
        <v>#DIV/0!</v>
      </c>
      <c r="H56" s="46">
        <f>B56+D56+F56</f>
        <v>258</v>
      </c>
      <c r="I56" s="48">
        <f>SUM(I54:I55)</f>
        <v>1</v>
      </c>
    </row>
    <row r="57" spans="1:9" ht="34.15" customHeight="1" thickTop="1" x14ac:dyDescent="0.2">
      <c r="A57" s="69" t="s">
        <v>38</v>
      </c>
      <c r="B57" s="69"/>
      <c r="C57" s="69"/>
      <c r="D57" s="69"/>
      <c r="E57" s="69"/>
      <c r="F57" s="69"/>
      <c r="G57" s="69"/>
      <c r="H57" s="69"/>
      <c r="I57" s="69"/>
    </row>
    <row r="58" spans="1:9" x14ac:dyDescent="0.2">
      <c r="A58" s="59" t="s">
        <v>30</v>
      </c>
      <c r="B58" s="59"/>
      <c r="C58" s="59"/>
      <c r="D58" s="59"/>
      <c r="E58" s="59"/>
      <c r="F58" s="59"/>
      <c r="G58" s="59"/>
      <c r="H58" s="59"/>
      <c r="I58" s="59"/>
    </row>
    <row r="59" spans="1:9" x14ac:dyDescent="0.2">
      <c r="A59" s="13"/>
      <c r="B59" s="13"/>
      <c r="C59" s="13"/>
      <c r="D59" s="13"/>
      <c r="E59" s="13"/>
      <c r="F59" s="14"/>
      <c r="G59" s="13"/>
      <c r="H59" s="13"/>
      <c r="I59" s="13"/>
    </row>
    <row r="60" spans="1:9" x14ac:dyDescent="0.2">
      <c r="A60" s="59"/>
      <c r="B60" s="59"/>
      <c r="C60" s="59"/>
      <c r="D60" s="59"/>
      <c r="E60" s="59"/>
      <c r="F60" s="60"/>
      <c r="G60" s="59"/>
      <c r="H60" s="59"/>
      <c r="I60" s="59"/>
    </row>
    <row r="62" spans="1:9" x14ac:dyDescent="0.2">
      <c r="G62" s="61"/>
      <c r="H62" s="62"/>
      <c r="I62" s="62"/>
    </row>
    <row r="63" spans="1:9" x14ac:dyDescent="0.2">
      <c r="G63" s="62"/>
      <c r="H63" s="62"/>
      <c r="I63" s="62"/>
    </row>
  </sheetData>
  <mergeCells count="24">
    <mergeCell ref="A2:I2"/>
    <mergeCell ref="A3:I3"/>
    <mergeCell ref="A4:I4"/>
    <mergeCell ref="B6:C6"/>
    <mergeCell ref="D6:E6"/>
    <mergeCell ref="F6:G6"/>
    <mergeCell ref="H6:I6"/>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7:I57"/>
    <mergeCell ref="A58:I58"/>
  </mergeCells>
  <printOptions horizontalCentered="1"/>
  <pageMargins left="0.7" right="0.7" top="0.75" bottom="0.75" header="0.3" footer="0.3"/>
  <pageSetup scale="91" orientation="portrait" r:id="rId1"/>
  <ignoredErrors>
    <ignoredError sqref="H9:H34 H39:H50 H54:H56 D1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63"/>
  <sheetViews>
    <sheetView tabSelected="1" zoomScale="96" zoomScaleNormal="96" workbookViewId="0">
      <selection activeCell="A3" sqref="A3:I3"/>
    </sheetView>
  </sheetViews>
  <sheetFormatPr defaultRowHeight="12.75" x14ac:dyDescent="0.2"/>
  <cols>
    <col min="1" max="1" width="31.7109375" customWidth="1"/>
    <col min="2" max="4" width="7.5703125" customWidth="1"/>
    <col min="6" max="6" width="7.5703125" style="2" customWidth="1"/>
    <col min="8" max="8" width="7.5703125" customWidth="1"/>
    <col min="9" max="9" width="8" customWidth="1"/>
    <col min="13" max="13" width="31.7109375" hidden="1" customWidth="1"/>
    <col min="14" max="14" width="7.5703125" hidden="1" customWidth="1"/>
    <col min="15" max="15" width="9" hidden="1" customWidth="1"/>
    <col min="16" max="16" width="6.7109375" hidden="1" customWidth="1"/>
    <col min="17" max="17" width="0" hidden="1" customWidth="1"/>
    <col min="18" max="18" width="6.7109375" style="2" hidden="1" customWidth="1"/>
    <col min="19" max="19" width="0" hidden="1" customWidth="1"/>
    <col min="20" max="20" width="7.28515625" hidden="1" customWidth="1"/>
    <col min="21" max="21" width="8" hidden="1" customWidth="1"/>
  </cols>
  <sheetData>
    <row r="2" spans="1:21" ht="15.75" x14ac:dyDescent="0.25">
      <c r="A2" s="78" t="s">
        <v>58</v>
      </c>
      <c r="B2" s="78"/>
      <c r="C2" s="78"/>
      <c r="D2" s="78"/>
      <c r="E2" s="78"/>
      <c r="F2" s="78"/>
      <c r="G2" s="78"/>
      <c r="H2" s="78"/>
      <c r="I2" s="78"/>
      <c r="M2" s="78" t="s">
        <v>29</v>
      </c>
      <c r="N2" s="78"/>
      <c r="O2" s="78"/>
      <c r="P2" s="78"/>
      <c r="Q2" s="78"/>
      <c r="R2" s="78"/>
      <c r="S2" s="78"/>
      <c r="T2" s="78"/>
      <c r="U2" s="78"/>
    </row>
    <row r="3" spans="1:21" ht="15.75" x14ac:dyDescent="0.25">
      <c r="A3" s="78" t="s">
        <v>60</v>
      </c>
      <c r="B3" s="78"/>
      <c r="C3" s="78"/>
      <c r="D3" s="78"/>
      <c r="E3" s="78"/>
      <c r="F3" s="78"/>
      <c r="G3" s="78"/>
      <c r="H3" s="78"/>
      <c r="I3" s="78"/>
      <c r="M3" s="78" t="s">
        <v>57</v>
      </c>
      <c r="N3" s="78"/>
      <c r="O3" s="78"/>
      <c r="P3" s="78"/>
      <c r="Q3" s="78"/>
      <c r="R3" s="78"/>
      <c r="S3" s="78"/>
      <c r="T3" s="78"/>
      <c r="U3" s="78"/>
    </row>
    <row r="4" spans="1:21" ht="16.5" thickBot="1" x14ac:dyDescent="0.3">
      <c r="A4" s="78" t="s">
        <v>7</v>
      </c>
      <c r="B4" s="78"/>
      <c r="C4" s="78"/>
      <c r="D4" s="78"/>
      <c r="E4" s="78"/>
      <c r="F4" s="78"/>
      <c r="G4" s="78"/>
      <c r="H4" s="78"/>
      <c r="I4" s="78"/>
    </row>
    <row r="5" spans="1:21" ht="14.25" thickTop="1" thickBot="1" x14ac:dyDescent="0.25">
      <c r="M5" s="25"/>
      <c r="N5" s="79" t="s">
        <v>0</v>
      </c>
      <c r="O5" s="80"/>
      <c r="P5" s="81" t="s">
        <v>35</v>
      </c>
      <c r="Q5" s="80"/>
      <c r="R5" s="79" t="s">
        <v>3</v>
      </c>
      <c r="S5" s="80"/>
      <c r="T5" s="79" t="s">
        <v>31</v>
      </c>
      <c r="U5" s="82"/>
    </row>
    <row r="6" spans="1:21" ht="13.5" thickTop="1" x14ac:dyDescent="0.2">
      <c r="A6" s="25"/>
      <c r="B6" s="79" t="s">
        <v>0</v>
      </c>
      <c r="C6" s="80"/>
      <c r="D6" s="81" t="s">
        <v>35</v>
      </c>
      <c r="E6" s="80"/>
      <c r="F6" s="79" t="s">
        <v>3</v>
      </c>
      <c r="G6" s="80"/>
      <c r="H6" s="79" t="s">
        <v>7</v>
      </c>
      <c r="I6" s="82"/>
      <c r="M6" s="26"/>
      <c r="N6" s="27" t="s">
        <v>1</v>
      </c>
      <c r="O6" s="28" t="s">
        <v>2</v>
      </c>
      <c r="P6" s="27" t="s">
        <v>1</v>
      </c>
      <c r="Q6" s="28" t="s">
        <v>2</v>
      </c>
      <c r="R6" s="29" t="s">
        <v>1</v>
      </c>
      <c r="S6" s="28" t="s">
        <v>2</v>
      </c>
      <c r="T6" s="27" t="s">
        <v>1</v>
      </c>
      <c r="U6" s="30" t="s">
        <v>2</v>
      </c>
    </row>
    <row r="7" spans="1:21" x14ac:dyDescent="0.2">
      <c r="A7" s="26"/>
      <c r="B7" s="27" t="s">
        <v>1</v>
      </c>
      <c r="C7" s="28" t="s">
        <v>2</v>
      </c>
      <c r="D7" s="27" t="s">
        <v>1</v>
      </c>
      <c r="E7" s="28" t="s">
        <v>2</v>
      </c>
      <c r="F7" s="29" t="s">
        <v>1</v>
      </c>
      <c r="G7" s="28" t="s">
        <v>2</v>
      </c>
      <c r="H7" s="27" t="s">
        <v>1</v>
      </c>
      <c r="I7" s="30" t="s">
        <v>2</v>
      </c>
      <c r="M7" s="31" t="s">
        <v>4</v>
      </c>
      <c r="N7" s="32"/>
      <c r="O7" s="32"/>
      <c r="P7" s="32"/>
      <c r="Q7" s="32"/>
      <c r="R7" s="33"/>
      <c r="S7" s="32"/>
      <c r="T7" s="32"/>
      <c r="U7" s="34"/>
    </row>
    <row r="8" spans="1:21" x14ac:dyDescent="0.2">
      <c r="A8" s="31" t="s">
        <v>4</v>
      </c>
      <c r="B8" s="32"/>
      <c r="C8" s="32"/>
      <c r="D8" s="32"/>
      <c r="E8" s="32"/>
      <c r="F8" s="33"/>
      <c r="G8" s="32"/>
      <c r="H8" s="32"/>
      <c r="I8" s="34"/>
      <c r="M8" s="9" t="s">
        <v>5</v>
      </c>
      <c r="N8" s="4">
        <v>1477</v>
      </c>
      <c r="O8" s="15">
        <f>N8/N10</f>
        <v>0.47461439588688947</v>
      </c>
      <c r="P8" s="4">
        <v>966</v>
      </c>
      <c r="Q8" s="15">
        <f>P8/P10</f>
        <v>0.48348348348348347</v>
      </c>
      <c r="R8" s="5">
        <v>12</v>
      </c>
      <c r="S8" s="15">
        <f>R8/R10</f>
        <v>0.44444444444444442</v>
      </c>
      <c r="T8" s="4">
        <f>N8+P8+R8</f>
        <v>2455</v>
      </c>
      <c r="U8" s="16">
        <f>T8/T10</f>
        <v>0.47790539225228734</v>
      </c>
    </row>
    <row r="9" spans="1:21" x14ac:dyDescent="0.2">
      <c r="A9" s="9" t="s">
        <v>5</v>
      </c>
      <c r="B9" s="4">
        <f>(CBM!B9+EHS!B9+LAS!B9+PAA!B9+VCAA!B9)</f>
        <v>1421</v>
      </c>
      <c r="C9" s="15">
        <f>B9/B11</f>
        <v>0.50497512437810943</v>
      </c>
      <c r="D9" s="4">
        <f>(CBM!D9+EHS!D9+LAS!D9+PAA!D9+VCAA!D9)</f>
        <v>886</v>
      </c>
      <c r="E9" s="15">
        <f>D9/D11</f>
        <v>0.51184286539572499</v>
      </c>
      <c r="F9" s="4">
        <f>(CBM!F9+EHS!F9+LAS!F9+PAA!F9+VCAA!F9)</f>
        <v>15</v>
      </c>
      <c r="G9" s="15">
        <f>F9/F11</f>
        <v>0.5</v>
      </c>
      <c r="H9" s="4">
        <f>B9+D9+F9</f>
        <v>2322</v>
      </c>
      <c r="I9" s="16">
        <f>H9/H11</f>
        <v>0.50754098360655742</v>
      </c>
      <c r="M9" s="10" t="s">
        <v>6</v>
      </c>
      <c r="N9" s="6">
        <v>1635</v>
      </c>
      <c r="O9" s="17">
        <f>N9/N10</f>
        <v>0.52538560411311053</v>
      </c>
      <c r="P9" s="6">
        <v>1032</v>
      </c>
      <c r="Q9" s="17">
        <f>P9/P10</f>
        <v>0.51651651651651653</v>
      </c>
      <c r="R9" s="1">
        <v>15</v>
      </c>
      <c r="S9" s="17">
        <f>R9/R10</f>
        <v>0.55555555555555558</v>
      </c>
      <c r="T9" s="6">
        <f>N9+P9+R9</f>
        <v>2682</v>
      </c>
      <c r="U9" s="18">
        <f>T9/T10</f>
        <v>0.52209460774771266</v>
      </c>
    </row>
    <row r="10" spans="1:21" x14ac:dyDescent="0.2">
      <c r="A10" s="10" t="s">
        <v>6</v>
      </c>
      <c r="B10" s="4">
        <f>(CBM!B10+EHS!B10+LAS!B10+PAA!B10+VCAA!B10)</f>
        <v>1393</v>
      </c>
      <c r="C10" s="17">
        <f>B10/B11</f>
        <v>0.49502487562189057</v>
      </c>
      <c r="D10" s="4">
        <f>(CBM!D10+EHS!D10+LAS!D10+PAA!D10+VCAA!D10)</f>
        <v>845</v>
      </c>
      <c r="E10" s="17">
        <f>D10/D11</f>
        <v>0.48815713460427501</v>
      </c>
      <c r="F10" s="4">
        <f>(CBM!F10+EHS!F10+LAS!F10+PAA!F10+VCAA!F10)</f>
        <v>15</v>
      </c>
      <c r="G10" s="17">
        <f>F10/F11</f>
        <v>0.5</v>
      </c>
      <c r="H10" s="6">
        <f>B10+D10+F10</f>
        <v>2253</v>
      </c>
      <c r="I10" s="18">
        <f>H10/H11</f>
        <v>0.49245901639344264</v>
      </c>
      <c r="M10" s="11" t="s">
        <v>7</v>
      </c>
      <c r="N10" s="7">
        <f>SUM(N8:N9)</f>
        <v>3112</v>
      </c>
      <c r="O10" s="19">
        <f>SUM(O8:O9)</f>
        <v>1</v>
      </c>
      <c r="P10" s="7">
        <f>P8+P9</f>
        <v>1998</v>
      </c>
      <c r="Q10" s="19">
        <f>SUM(Q8:Q9)</f>
        <v>1</v>
      </c>
      <c r="R10" s="8">
        <f>SUM(R8:R9)</f>
        <v>27</v>
      </c>
      <c r="S10" s="19">
        <f>SUM(S8:S9)</f>
        <v>1</v>
      </c>
      <c r="T10" s="7">
        <f>N10+P10+R10</f>
        <v>5137</v>
      </c>
      <c r="U10" s="20">
        <f>SUM(U8:U9)</f>
        <v>1</v>
      </c>
    </row>
    <row r="11" spans="1:21" x14ac:dyDescent="0.2">
      <c r="A11" s="11" t="s">
        <v>7</v>
      </c>
      <c r="B11" s="7">
        <f>SUM(B9:B10)</f>
        <v>2814</v>
      </c>
      <c r="C11" s="19">
        <f>SUM(C9:C10)</f>
        <v>1</v>
      </c>
      <c r="D11" s="7">
        <f>D9+D10</f>
        <v>1731</v>
      </c>
      <c r="E11" s="19">
        <f>SUM(E9:E10)</f>
        <v>1</v>
      </c>
      <c r="F11" s="8">
        <f>SUM(F9:F10)</f>
        <v>30</v>
      </c>
      <c r="G11" s="19">
        <f>SUM(G9:G10)</f>
        <v>1</v>
      </c>
      <c r="H11" s="7">
        <f>B11+D11+F11</f>
        <v>4575</v>
      </c>
      <c r="I11" s="20">
        <f>SUM(I9:I10)</f>
        <v>1</v>
      </c>
      <c r="M11" s="31" t="s">
        <v>8</v>
      </c>
      <c r="N11" s="38"/>
      <c r="O11" s="38"/>
      <c r="P11" s="38"/>
      <c r="Q11" s="38"/>
      <c r="R11" s="38"/>
      <c r="S11" s="38"/>
      <c r="T11" s="38"/>
      <c r="U11" s="39"/>
    </row>
    <row r="12" spans="1:21" x14ac:dyDescent="0.2">
      <c r="A12" s="31" t="s">
        <v>8</v>
      </c>
      <c r="B12" s="38"/>
      <c r="C12" s="38"/>
      <c r="D12" s="38"/>
      <c r="E12" s="38"/>
      <c r="F12" s="38"/>
      <c r="G12" s="38"/>
      <c r="H12" s="38"/>
      <c r="I12" s="39"/>
      <c r="M12" s="9" t="s">
        <v>39</v>
      </c>
      <c r="N12" s="5">
        <v>12</v>
      </c>
      <c r="O12" s="15">
        <f>N12/N21</f>
        <v>3.8560411311053984E-3</v>
      </c>
      <c r="P12" s="5">
        <v>7</v>
      </c>
      <c r="Q12" s="15">
        <f>P12/P21</f>
        <v>3.5035035035035035E-3</v>
      </c>
      <c r="R12" s="5">
        <v>0</v>
      </c>
      <c r="S12" s="15">
        <f>R12/R21</f>
        <v>0</v>
      </c>
      <c r="T12" s="4">
        <f t="shared" ref="T12:T20" si="0">N12+P12+R12</f>
        <v>19</v>
      </c>
      <c r="U12" s="16">
        <f>T12/T21</f>
        <v>3.6986568035818571E-3</v>
      </c>
    </row>
    <row r="13" spans="1:21" x14ac:dyDescent="0.2">
      <c r="A13" s="9" t="s">
        <v>39</v>
      </c>
      <c r="B13" s="4">
        <f>(CBM!B13+EHS!B13+LAS!B13+PAA!B13+VCAA!B13)</f>
        <v>6</v>
      </c>
      <c r="C13" s="15">
        <f>B13/B22</f>
        <v>2.1321961620469083E-3</v>
      </c>
      <c r="D13" s="4">
        <f>(CBM!D13+EHS!D13+LAS!D13+PAA!D13+VCAA!D13)</f>
        <v>0</v>
      </c>
      <c r="E13" s="15">
        <f>D13/D22</f>
        <v>0</v>
      </c>
      <c r="F13" s="4">
        <f>(CBM!F13+EHS!F13+LAS!F13+PAA!F13+VCAA!F13)</f>
        <v>0</v>
      </c>
      <c r="G13" s="15">
        <f>F13/F22</f>
        <v>0</v>
      </c>
      <c r="H13" s="4">
        <f t="shared" ref="H13:H21" si="1">B13+D13+F13</f>
        <v>6</v>
      </c>
      <c r="I13" s="16">
        <f>H13/H22</f>
        <v>1.3114754098360656E-3</v>
      </c>
      <c r="M13" s="10" t="s">
        <v>9</v>
      </c>
      <c r="N13" s="1">
        <v>96</v>
      </c>
      <c r="O13" s="17">
        <f>N13/N21</f>
        <v>3.0848329048843187E-2</v>
      </c>
      <c r="P13" s="1">
        <v>78</v>
      </c>
      <c r="Q13" s="17">
        <f>P13/P21</f>
        <v>3.903903903903904E-2</v>
      </c>
      <c r="R13" s="1">
        <v>1</v>
      </c>
      <c r="S13" s="17">
        <f>R13/R21</f>
        <v>3.7037037037037035E-2</v>
      </c>
      <c r="T13" s="6">
        <f t="shared" si="0"/>
        <v>175</v>
      </c>
      <c r="U13" s="18">
        <f>T13/T21</f>
        <v>3.4066575822464473E-2</v>
      </c>
    </row>
    <row r="14" spans="1:21" x14ac:dyDescent="0.2">
      <c r="A14" s="10" t="s">
        <v>9</v>
      </c>
      <c r="B14" s="4">
        <f>(CBM!B14+EHS!B14+LAS!B14+PAA!B14+VCAA!B14)</f>
        <v>89</v>
      </c>
      <c r="C14" s="17">
        <f>B14/B22</f>
        <v>3.1627576403695803E-2</v>
      </c>
      <c r="D14" s="4">
        <f>(CBM!D14+EHS!D14+LAS!D14+PAA!D14+VCAA!D14)</f>
        <v>89</v>
      </c>
      <c r="E14" s="17">
        <f>D14/D22</f>
        <v>5.1415366839976891E-2</v>
      </c>
      <c r="F14" s="4">
        <f>(CBM!F14+EHS!F14+LAS!F14+PAA!F14+VCAA!F14)</f>
        <v>0</v>
      </c>
      <c r="G14" s="17">
        <f>F14/F22</f>
        <v>0</v>
      </c>
      <c r="H14" s="6">
        <f t="shared" si="1"/>
        <v>178</v>
      </c>
      <c r="I14" s="18">
        <f>H14/H22</f>
        <v>3.890710382513661E-2</v>
      </c>
      <c r="M14" s="10" t="s">
        <v>40</v>
      </c>
      <c r="N14" s="1">
        <v>345</v>
      </c>
      <c r="O14" s="17">
        <f>N14/N21</f>
        <v>0.1108611825192802</v>
      </c>
      <c r="P14" s="1">
        <v>159</v>
      </c>
      <c r="Q14" s="17">
        <f>P14/P21</f>
        <v>7.9579579579579576E-2</v>
      </c>
      <c r="R14" s="1">
        <v>4</v>
      </c>
      <c r="S14" s="17">
        <f>R14/R21</f>
        <v>0.14814814814814814</v>
      </c>
      <c r="T14" s="6">
        <f t="shared" si="0"/>
        <v>508</v>
      </c>
      <c r="U14" s="18">
        <f>T14/T21</f>
        <v>9.8890402958925441E-2</v>
      </c>
    </row>
    <row r="15" spans="1:21" x14ac:dyDescent="0.2">
      <c r="A15" s="10" t="s">
        <v>40</v>
      </c>
      <c r="B15" s="4">
        <f>(CBM!B15+EHS!B15+LAS!B15+PAA!B15+VCAA!B15)</f>
        <v>408</v>
      </c>
      <c r="C15" s="17">
        <f>B15/B22</f>
        <v>0.14498933901918976</v>
      </c>
      <c r="D15" s="4">
        <f>(CBM!D15+EHS!D15+LAS!D15+PAA!D15+VCAA!D15)</f>
        <v>171</v>
      </c>
      <c r="E15" s="17">
        <f>D15/D22</f>
        <v>9.8786828422876949E-2</v>
      </c>
      <c r="F15" s="4">
        <f>(CBM!F15+EHS!F15+LAS!F15+PAA!F15+VCAA!F15)</f>
        <v>6</v>
      </c>
      <c r="G15" s="17">
        <f>F15/F22</f>
        <v>0.2</v>
      </c>
      <c r="H15" s="6">
        <f t="shared" si="1"/>
        <v>585</v>
      </c>
      <c r="I15" s="18">
        <f>H15/H22</f>
        <v>0.12786885245901639</v>
      </c>
      <c r="M15" s="10" t="s">
        <v>41</v>
      </c>
      <c r="N15" s="1">
        <v>135</v>
      </c>
      <c r="O15" s="17">
        <f>N15/N21</f>
        <v>4.3380462724935731E-2</v>
      </c>
      <c r="P15" s="1">
        <v>52</v>
      </c>
      <c r="Q15" s="17">
        <f>P15/P21</f>
        <v>2.6026026026026026E-2</v>
      </c>
      <c r="R15" s="1">
        <v>0</v>
      </c>
      <c r="S15" s="17">
        <f>R15/R21</f>
        <v>0</v>
      </c>
      <c r="T15" s="6">
        <f t="shared" si="0"/>
        <v>187</v>
      </c>
      <c r="U15" s="18">
        <f>T15/T21</f>
        <v>3.6402569593147749E-2</v>
      </c>
    </row>
    <row r="16" spans="1:21" x14ac:dyDescent="0.2">
      <c r="A16" s="10" t="s">
        <v>41</v>
      </c>
      <c r="B16" s="4">
        <f>(CBM!B16+EHS!B16+LAS!B16+PAA!B16+VCAA!B16)</f>
        <v>253</v>
      </c>
      <c r="C16" s="17">
        <f>B16/B22</f>
        <v>8.9907604832977966E-2</v>
      </c>
      <c r="D16" s="4">
        <f>(CBM!D16+EHS!D16+LAS!D16+PAA!D16+VCAA!D16)</f>
        <v>80</v>
      </c>
      <c r="E16" s="17">
        <f>D16/D22</f>
        <v>4.6216060080878106E-2</v>
      </c>
      <c r="F16" s="4">
        <f>(CBM!F16+EHS!F16+LAS!F16+PAA!F16+VCAA!F16)</f>
        <v>1</v>
      </c>
      <c r="G16" s="17">
        <f>F16/F22</f>
        <v>3.3333333333333333E-2</v>
      </c>
      <c r="H16" s="6">
        <f t="shared" si="1"/>
        <v>334</v>
      </c>
      <c r="I16" s="18">
        <f>H16/H22</f>
        <v>7.3005464480874319E-2</v>
      </c>
      <c r="M16" s="10" t="s">
        <v>42</v>
      </c>
      <c r="N16" s="1">
        <v>5</v>
      </c>
      <c r="O16" s="17">
        <f>N16/N21</f>
        <v>1.6066838046272494E-3</v>
      </c>
      <c r="P16" s="1">
        <v>1</v>
      </c>
      <c r="Q16" s="17">
        <f>P16/P21</f>
        <v>5.005005005005005E-4</v>
      </c>
      <c r="R16" s="1">
        <v>0</v>
      </c>
      <c r="S16" s="17">
        <f>R16/R21</f>
        <v>0</v>
      </c>
      <c r="T16" s="6">
        <f t="shared" si="0"/>
        <v>6</v>
      </c>
      <c r="U16" s="18">
        <f>T16/T21</f>
        <v>1.1679968853416391E-3</v>
      </c>
    </row>
    <row r="17" spans="1:21" x14ac:dyDescent="0.2">
      <c r="A17" s="10" t="s">
        <v>42</v>
      </c>
      <c r="B17" s="4">
        <f>(CBM!B17+EHS!B17+LAS!B17+PAA!B17+VCAA!B17)</f>
        <v>1</v>
      </c>
      <c r="C17" s="17">
        <f>B17/B22</f>
        <v>3.5536602700781805E-4</v>
      </c>
      <c r="D17" s="4">
        <f>(CBM!D17+EHS!D17+LAS!D17+PAA!D17+VCAA!D17)</f>
        <v>2</v>
      </c>
      <c r="E17" s="17">
        <f>D17/D22</f>
        <v>1.1554015020219526E-3</v>
      </c>
      <c r="F17" s="4">
        <f>(CBM!F17+EHS!F17+LAS!F17+PAA!F17+VCAA!F17)</f>
        <v>0</v>
      </c>
      <c r="G17" s="17">
        <f>F17/F22</f>
        <v>0</v>
      </c>
      <c r="H17" s="6">
        <f t="shared" si="1"/>
        <v>3</v>
      </c>
      <c r="I17" s="18">
        <f>H17/H22</f>
        <v>6.5573770491803279E-4</v>
      </c>
      <c r="M17" s="10" t="s">
        <v>10</v>
      </c>
      <c r="N17" s="6">
        <v>2272</v>
      </c>
      <c r="O17" s="17">
        <f>N17/N21</f>
        <v>0.73007712082262211</v>
      </c>
      <c r="P17" s="6">
        <v>1399</v>
      </c>
      <c r="Q17" s="17">
        <f>P17/P21</f>
        <v>0.70020020020020024</v>
      </c>
      <c r="R17" s="1">
        <v>20</v>
      </c>
      <c r="S17" s="17">
        <f>R17/R21</f>
        <v>0.7407407407407407</v>
      </c>
      <c r="T17" s="6">
        <f t="shared" si="0"/>
        <v>3691</v>
      </c>
      <c r="U17" s="18">
        <f>T17/T21</f>
        <v>0.71851275063266495</v>
      </c>
    </row>
    <row r="18" spans="1:21" x14ac:dyDescent="0.2">
      <c r="A18" s="10" t="s">
        <v>10</v>
      </c>
      <c r="B18" s="4">
        <f>(CBM!B18+EHS!B18+LAS!B18+PAA!B18+VCAA!B18)</f>
        <v>1847</v>
      </c>
      <c r="C18" s="17">
        <f>B18/B22</f>
        <v>0.65636105188343996</v>
      </c>
      <c r="D18" s="4">
        <f>(CBM!D18+EHS!D18+LAS!D18+PAA!D18+VCAA!D18)</f>
        <v>991</v>
      </c>
      <c r="E18" s="17">
        <f>D18/D22</f>
        <v>0.57250144425187754</v>
      </c>
      <c r="F18" s="4">
        <f>(CBM!F18+EHS!F18+LAS!F18+PAA!F18+VCAA!F18)</f>
        <v>21</v>
      </c>
      <c r="G18" s="17">
        <f>F18/F22</f>
        <v>0.7</v>
      </c>
      <c r="H18" s="6">
        <f t="shared" si="1"/>
        <v>2859</v>
      </c>
      <c r="I18" s="18">
        <f>H18/H22</f>
        <v>0.62491803278688529</v>
      </c>
      <c r="M18" s="10" t="s">
        <v>43</v>
      </c>
      <c r="N18" s="6">
        <v>66</v>
      </c>
      <c r="O18" s="17">
        <f>N18/N21</f>
        <v>2.1208226221079693E-2</v>
      </c>
      <c r="P18" s="6">
        <v>19</v>
      </c>
      <c r="Q18" s="17">
        <f>P18/P21</f>
        <v>9.5095095095095103E-3</v>
      </c>
      <c r="R18" s="1">
        <v>0</v>
      </c>
      <c r="S18" s="17">
        <f>R18/R21</f>
        <v>0</v>
      </c>
      <c r="T18" s="6">
        <f t="shared" si="0"/>
        <v>85</v>
      </c>
      <c r="U18" s="18">
        <f>T18/T21</f>
        <v>1.6546622542339889E-2</v>
      </c>
    </row>
    <row r="19" spans="1:21" x14ac:dyDescent="0.2">
      <c r="A19" s="10" t="s">
        <v>43</v>
      </c>
      <c r="B19" s="4">
        <f>(CBM!B19+EHS!B19+LAS!B19+PAA!B19+VCAA!B19)</f>
        <v>90</v>
      </c>
      <c r="C19" s="17">
        <f>B19/B22</f>
        <v>3.1982942430703626E-2</v>
      </c>
      <c r="D19" s="4">
        <f>(CBM!D19+EHS!D19+LAS!D19+PAA!D19+VCAA!D19)</f>
        <v>36</v>
      </c>
      <c r="E19" s="17">
        <f>D19/D22</f>
        <v>2.0797227036395149E-2</v>
      </c>
      <c r="F19" s="4">
        <f>(CBM!F19+EHS!F19+LAS!F19+PAA!F19+VCAA!F19)</f>
        <v>1</v>
      </c>
      <c r="G19" s="17">
        <f>F19/F22</f>
        <v>3.3333333333333333E-2</v>
      </c>
      <c r="H19" s="6">
        <f t="shared" si="1"/>
        <v>127</v>
      </c>
      <c r="I19" s="18">
        <f>H19/H22</f>
        <v>2.7759562841530055E-2</v>
      </c>
      <c r="M19" s="10" t="s">
        <v>44</v>
      </c>
      <c r="N19" s="1">
        <v>49</v>
      </c>
      <c r="O19" s="17">
        <f>N19/N21</f>
        <v>1.5745501285347043E-2</v>
      </c>
      <c r="P19" s="1">
        <v>209</v>
      </c>
      <c r="Q19" s="17">
        <f>P19/P21</f>
        <v>0.10460460460460461</v>
      </c>
      <c r="R19" s="1">
        <v>2</v>
      </c>
      <c r="S19" s="17">
        <f>R19/R21</f>
        <v>7.407407407407407E-2</v>
      </c>
      <c r="T19" s="6">
        <f t="shared" si="0"/>
        <v>260</v>
      </c>
      <c r="U19" s="18">
        <f>T19/T21</f>
        <v>5.0613198364804358E-2</v>
      </c>
    </row>
    <row r="20" spans="1:21" x14ac:dyDescent="0.2">
      <c r="A20" s="10" t="s">
        <v>44</v>
      </c>
      <c r="B20" s="4">
        <f>(CBM!B20+EHS!B20+LAS!B20+PAA!B20+VCAA!B20)</f>
        <v>94</v>
      </c>
      <c r="C20" s="17">
        <f>B20/B22</f>
        <v>3.3404406538734895E-2</v>
      </c>
      <c r="D20" s="4">
        <f>(CBM!D20+EHS!D20+LAS!D20+PAA!D20+VCAA!D20)</f>
        <v>339</v>
      </c>
      <c r="E20" s="17">
        <f>D20/D22</f>
        <v>0.19584055459272098</v>
      </c>
      <c r="F20" s="4">
        <f>(CBM!F20+EHS!F20+LAS!F20+PAA!F20+VCAA!F20)</f>
        <v>1</v>
      </c>
      <c r="G20" s="17">
        <f>F20/F22</f>
        <v>3.3333333333333333E-2</v>
      </c>
      <c r="H20" s="6">
        <f t="shared" si="1"/>
        <v>434</v>
      </c>
      <c r="I20" s="18">
        <f>H20/H22</f>
        <v>9.4863387978142075E-2</v>
      </c>
      <c r="M20" s="24" t="s">
        <v>45</v>
      </c>
      <c r="N20" s="8">
        <v>132</v>
      </c>
      <c r="O20" s="17">
        <f>N20/N21</f>
        <v>4.2416452442159386E-2</v>
      </c>
      <c r="P20" s="8">
        <v>74</v>
      </c>
      <c r="Q20" s="17">
        <f>P20/P21</f>
        <v>3.7037037037037035E-2</v>
      </c>
      <c r="R20" s="8">
        <v>0</v>
      </c>
      <c r="S20" s="17">
        <f>R20/R21</f>
        <v>0</v>
      </c>
      <c r="T20" s="7">
        <f t="shared" si="0"/>
        <v>206</v>
      </c>
      <c r="U20" s="20">
        <f>T20/T21</f>
        <v>4.0101226396729611E-2</v>
      </c>
    </row>
    <row r="21" spans="1:21" x14ac:dyDescent="0.2">
      <c r="A21" s="24" t="s">
        <v>45</v>
      </c>
      <c r="B21" s="4">
        <f>(CBM!B21+EHS!B21+LAS!B21+PAA!B21+VCAA!B21)</f>
        <v>26</v>
      </c>
      <c r="C21" s="17">
        <f>B21/B22</f>
        <v>9.2395167022032692E-3</v>
      </c>
      <c r="D21" s="4">
        <f>(CBM!D21+EHS!D21+LAS!D21+PAA!D21+VCAA!D21)</f>
        <v>23</v>
      </c>
      <c r="E21" s="17">
        <f>D21/D22</f>
        <v>1.3287117273252455E-2</v>
      </c>
      <c r="F21" s="4">
        <f>(CBM!F21+EHS!F21+LAS!F21+PAA!F21+VCAA!F21)</f>
        <v>0</v>
      </c>
      <c r="G21" s="17">
        <f>F21/F22</f>
        <v>0</v>
      </c>
      <c r="H21" s="7">
        <f t="shared" si="1"/>
        <v>49</v>
      </c>
      <c r="I21" s="20">
        <f>H21/H22</f>
        <v>1.0710382513661203E-2</v>
      </c>
      <c r="M21" s="11" t="s">
        <v>7</v>
      </c>
      <c r="N21" s="7">
        <f>SUM(N12:N20)</f>
        <v>3112</v>
      </c>
      <c r="O21" s="19">
        <f>SUM(O12:O20)</f>
        <v>0.99999999999999989</v>
      </c>
      <c r="P21" s="7">
        <f>SUM(P12:P20)</f>
        <v>1998</v>
      </c>
      <c r="Q21" s="19">
        <f>SUM(Q12:Q20)</f>
        <v>1</v>
      </c>
      <c r="R21" s="8">
        <f>SUM(R12:R20)</f>
        <v>27</v>
      </c>
      <c r="S21" s="19">
        <f>SUM(S12:S19)</f>
        <v>0.99999999999999989</v>
      </c>
      <c r="T21" s="7">
        <f>SUM(T12:T20)</f>
        <v>5137</v>
      </c>
      <c r="U21" s="20">
        <f>SUM(U12:U20)</f>
        <v>1</v>
      </c>
    </row>
    <row r="22" spans="1:21" x14ac:dyDescent="0.2">
      <c r="A22" s="11" t="s">
        <v>7</v>
      </c>
      <c r="B22" s="7">
        <f>SUM(B13:B21)</f>
        <v>2814</v>
      </c>
      <c r="C22" s="19">
        <f>SUM(C13:C21)</f>
        <v>1</v>
      </c>
      <c r="D22" s="7">
        <f>SUM(D13:D21)</f>
        <v>1731</v>
      </c>
      <c r="E22" s="19">
        <f>SUM(E13:E21)</f>
        <v>1</v>
      </c>
      <c r="F22" s="8">
        <f>SUM(F13:F21)</f>
        <v>30</v>
      </c>
      <c r="G22" s="19">
        <f>SUM(G13:G20)</f>
        <v>1</v>
      </c>
      <c r="H22" s="7">
        <f>SUM(H13:H21)</f>
        <v>4575</v>
      </c>
      <c r="I22" s="20">
        <f>SUM(I13:I21)</f>
        <v>1</v>
      </c>
      <c r="M22" s="31" t="s">
        <v>11</v>
      </c>
      <c r="N22" s="38"/>
      <c r="O22" s="38"/>
      <c r="P22" s="38"/>
      <c r="Q22" s="38"/>
      <c r="R22" s="38"/>
      <c r="S22" s="38"/>
      <c r="T22" s="38"/>
      <c r="U22" s="39"/>
    </row>
    <row r="23" spans="1:21" x14ac:dyDescent="0.2">
      <c r="A23" s="31" t="s">
        <v>11</v>
      </c>
      <c r="B23" s="38"/>
      <c r="C23" s="38"/>
      <c r="D23" s="38"/>
      <c r="E23" s="38"/>
      <c r="F23" s="38"/>
      <c r="G23" s="38"/>
      <c r="H23" s="38"/>
      <c r="I23" s="39"/>
      <c r="M23" s="42" t="s">
        <v>12</v>
      </c>
      <c r="N23" s="5">
        <v>7</v>
      </c>
      <c r="O23" s="15">
        <f>N23/N33</f>
        <v>2.2493573264781492E-3</v>
      </c>
      <c r="P23" s="5">
        <v>0</v>
      </c>
      <c r="Q23" s="15">
        <f>P23/P33</f>
        <v>0</v>
      </c>
      <c r="R23" s="5">
        <v>0</v>
      </c>
      <c r="S23" s="15">
        <f>R23/R33</f>
        <v>0</v>
      </c>
      <c r="T23" s="5">
        <f t="shared" ref="T23:T33" si="2">N23+P23+R23</f>
        <v>7</v>
      </c>
      <c r="U23" s="16">
        <f>T23/T33</f>
        <v>1.3626630328985789E-3</v>
      </c>
    </row>
    <row r="24" spans="1:21" x14ac:dyDescent="0.2">
      <c r="A24" s="42" t="s">
        <v>12</v>
      </c>
      <c r="B24" s="4">
        <f>(CBM!B24+EHS!B24+LAS!B24+PAA!B24+VCAA!B24)</f>
        <v>37</v>
      </c>
      <c r="C24" s="15">
        <f t="shared" ref="C24:C33" si="3">B24/$B$34</f>
        <v>1.3148542999289269E-2</v>
      </c>
      <c r="D24" s="4">
        <f>(CBM!D24+EHS!D24+LAS!D24+PAA!D24+VCAA!D24)</f>
        <v>0</v>
      </c>
      <c r="E24" s="15">
        <f>D24/D34</f>
        <v>0</v>
      </c>
      <c r="F24" s="4">
        <f>(CBM!F24+EHS!F24+LAS!F24+PAA!F24+VCAA!F24)</f>
        <v>0</v>
      </c>
      <c r="G24" s="15">
        <f>F24/F34</f>
        <v>0</v>
      </c>
      <c r="H24" s="4">
        <f t="shared" ref="H24:H34" si="4">B24+D24+F24</f>
        <v>37</v>
      </c>
      <c r="I24" s="16">
        <f>H24/H34</f>
        <v>8.0874316939890719E-3</v>
      </c>
      <c r="M24" s="10" t="s">
        <v>13</v>
      </c>
      <c r="N24" s="1">
        <v>486</v>
      </c>
      <c r="O24" s="17">
        <f>N24/N33</f>
        <v>0.15616966580976863</v>
      </c>
      <c r="P24" s="1">
        <v>0</v>
      </c>
      <c r="Q24" s="17">
        <f>P24/P33</f>
        <v>0</v>
      </c>
      <c r="R24" s="1">
        <v>0</v>
      </c>
      <c r="S24" s="17">
        <f>R24/R33</f>
        <v>0</v>
      </c>
      <c r="T24" s="1">
        <f t="shared" si="2"/>
        <v>486</v>
      </c>
      <c r="U24" s="18">
        <f>T24/T33</f>
        <v>9.460774771267276E-2</v>
      </c>
    </row>
    <row r="25" spans="1:21" x14ac:dyDescent="0.2">
      <c r="A25" s="10" t="s">
        <v>13</v>
      </c>
      <c r="B25" s="4">
        <f>(CBM!B25+EHS!B25+LAS!B25+PAA!B25+VCAA!B25)</f>
        <v>539</v>
      </c>
      <c r="C25" s="15">
        <f t="shared" si="3"/>
        <v>0.19154228855721392</v>
      </c>
      <c r="D25" s="4">
        <f>(CBM!D25+EHS!D25+LAS!D25+PAA!D25+VCAA!D25)</f>
        <v>0</v>
      </c>
      <c r="E25" s="17">
        <f>D25/D34</f>
        <v>0</v>
      </c>
      <c r="F25" s="4">
        <f>(CBM!F25+EHS!F25+LAS!F25+PAA!F25+VCAA!F25)</f>
        <v>0</v>
      </c>
      <c r="G25" s="17">
        <f>F25/F34</f>
        <v>0</v>
      </c>
      <c r="H25" s="6">
        <f t="shared" si="4"/>
        <v>539</v>
      </c>
      <c r="I25" s="18">
        <f>H25/H34</f>
        <v>0.11781420765027323</v>
      </c>
      <c r="M25" s="10" t="s">
        <v>14</v>
      </c>
      <c r="N25" s="1">
        <v>726</v>
      </c>
      <c r="O25" s="17">
        <f>N25/N33</f>
        <v>0.23329048843187661</v>
      </c>
      <c r="P25" s="1">
        <v>28</v>
      </c>
      <c r="Q25" s="17">
        <f>P25/P33</f>
        <v>1.4014014014014014E-2</v>
      </c>
      <c r="R25" s="1">
        <v>0</v>
      </c>
      <c r="S25" s="17">
        <f>R25/R33</f>
        <v>0</v>
      </c>
      <c r="T25" s="5">
        <f t="shared" si="2"/>
        <v>754</v>
      </c>
      <c r="U25" s="18">
        <f>T25/T33</f>
        <v>0.14677827525793263</v>
      </c>
    </row>
    <row r="26" spans="1:21" x14ac:dyDescent="0.2">
      <c r="A26" s="10" t="s">
        <v>14</v>
      </c>
      <c r="B26" s="4">
        <f>(CBM!B26+EHS!B26+LAS!B26+PAA!B26+VCAA!B26)</f>
        <v>648</v>
      </c>
      <c r="C26" s="15">
        <f t="shared" si="3"/>
        <v>0.2302771855010661</v>
      </c>
      <c r="D26" s="4">
        <f>(CBM!D26+EHS!D26+LAS!D26+PAA!D26+VCAA!D26)</f>
        <v>24</v>
      </c>
      <c r="E26" s="17">
        <f>D26/D34</f>
        <v>1.3864818024263431E-2</v>
      </c>
      <c r="F26" s="4">
        <f>(CBM!F26+EHS!F26+LAS!F26+PAA!F26+VCAA!F26)</f>
        <v>0</v>
      </c>
      <c r="G26" s="17">
        <f>F26/F34</f>
        <v>0</v>
      </c>
      <c r="H26" s="4">
        <f t="shared" si="4"/>
        <v>672</v>
      </c>
      <c r="I26" s="18">
        <f>H26/H34</f>
        <v>0.14688524590163934</v>
      </c>
      <c r="M26" s="10" t="s">
        <v>15</v>
      </c>
      <c r="N26" s="1">
        <v>573</v>
      </c>
      <c r="O26" s="17">
        <f>N26/N33</f>
        <v>0.18412596401028278</v>
      </c>
      <c r="P26" s="1">
        <v>455</v>
      </c>
      <c r="Q26" s="17">
        <f>P26/P33</f>
        <v>0.22772772772772773</v>
      </c>
      <c r="R26" s="1">
        <v>0</v>
      </c>
      <c r="S26" s="17">
        <f>R26/R33</f>
        <v>0</v>
      </c>
      <c r="T26" s="5">
        <f t="shared" si="2"/>
        <v>1028</v>
      </c>
      <c r="U26" s="18">
        <f>T26/T33</f>
        <v>0.20011679968853416</v>
      </c>
    </row>
    <row r="27" spans="1:21" x14ac:dyDescent="0.2">
      <c r="A27" s="10" t="s">
        <v>15</v>
      </c>
      <c r="B27" s="4">
        <f>(CBM!B27+EHS!B27+LAS!B27+PAA!B27+VCAA!B27)</f>
        <v>504</v>
      </c>
      <c r="C27" s="15">
        <f t="shared" si="3"/>
        <v>0.17910447761194029</v>
      </c>
      <c r="D27" s="4">
        <f>(CBM!D27+EHS!D27+LAS!D27+PAA!D27+VCAA!D27)</f>
        <v>393</v>
      </c>
      <c r="E27" s="17">
        <f>D27/D34</f>
        <v>0.22703639514731369</v>
      </c>
      <c r="F27" s="4">
        <f>(CBM!F27+EHS!F27+LAS!F27+PAA!F27+VCAA!F27)</f>
        <v>0</v>
      </c>
      <c r="G27" s="17">
        <f>F27/F34</f>
        <v>0</v>
      </c>
      <c r="H27" s="4">
        <f t="shared" si="4"/>
        <v>897</v>
      </c>
      <c r="I27" s="18">
        <f>H27/H34</f>
        <v>0.1960655737704918</v>
      </c>
      <c r="M27" s="10" t="s">
        <v>16</v>
      </c>
      <c r="N27" s="1">
        <v>487</v>
      </c>
      <c r="O27" s="17">
        <f>N27/N33</f>
        <v>0.15649100257069409</v>
      </c>
      <c r="P27" s="1">
        <v>507</v>
      </c>
      <c r="Q27" s="17">
        <f>P27/P33</f>
        <v>0.25375375375375375</v>
      </c>
      <c r="R27" s="1">
        <v>4</v>
      </c>
      <c r="S27" s="17">
        <f>R27/R33</f>
        <v>0.14814814814814814</v>
      </c>
      <c r="T27" s="5">
        <f t="shared" si="2"/>
        <v>998</v>
      </c>
      <c r="U27" s="18">
        <f>T27/T33</f>
        <v>0.19427681526182597</v>
      </c>
    </row>
    <row r="28" spans="1:21" x14ac:dyDescent="0.2">
      <c r="A28" s="10" t="s">
        <v>16</v>
      </c>
      <c r="B28" s="4">
        <f>(CBM!B28+EHS!B28+LAS!B28+PAA!B28+VCAA!B28)</f>
        <v>406</v>
      </c>
      <c r="C28" s="15">
        <f t="shared" si="3"/>
        <v>0.14427860696517414</v>
      </c>
      <c r="D28" s="4">
        <f>(CBM!D28+EHS!D28+LAS!D28+PAA!D28+VCAA!D28)</f>
        <v>459</v>
      </c>
      <c r="E28" s="17">
        <f>D28/D34</f>
        <v>0.26516464471403811</v>
      </c>
      <c r="F28" s="4">
        <f>(CBM!F28+EHS!F28+LAS!F28+PAA!F28+VCAA!F28)</f>
        <v>1</v>
      </c>
      <c r="G28" s="17">
        <f>F28/F34</f>
        <v>3.3333333333333333E-2</v>
      </c>
      <c r="H28" s="4">
        <f t="shared" si="4"/>
        <v>866</v>
      </c>
      <c r="I28" s="18">
        <f>H28/H34</f>
        <v>0.1892896174863388</v>
      </c>
      <c r="M28" s="10" t="s">
        <v>17</v>
      </c>
      <c r="N28" s="1">
        <v>288</v>
      </c>
      <c r="O28" s="17">
        <f>N28/N33</f>
        <v>9.2544987146529561E-2</v>
      </c>
      <c r="P28" s="1">
        <v>338</v>
      </c>
      <c r="Q28" s="17">
        <f>P28/P33</f>
        <v>0.16916916916916916</v>
      </c>
      <c r="R28" s="1">
        <v>7</v>
      </c>
      <c r="S28" s="17">
        <f>R28/R33</f>
        <v>0.25925925925925924</v>
      </c>
      <c r="T28" s="5">
        <f t="shared" si="2"/>
        <v>633</v>
      </c>
      <c r="U28" s="18">
        <f>T28/T33</f>
        <v>0.12322367140354293</v>
      </c>
    </row>
    <row r="29" spans="1:21" x14ac:dyDescent="0.2">
      <c r="A29" s="10" t="s">
        <v>17</v>
      </c>
      <c r="B29" s="4">
        <f>(CBM!B29+EHS!B29+LAS!B29+PAA!B29+VCAA!B29)</f>
        <v>272</v>
      </c>
      <c r="C29" s="15">
        <f t="shared" si="3"/>
        <v>9.6659559346126508E-2</v>
      </c>
      <c r="D29" s="4">
        <f>(CBM!D29+EHS!D29+LAS!D29+PAA!D29+VCAA!D29)</f>
        <v>303</v>
      </c>
      <c r="E29" s="17">
        <f>D29/D34</f>
        <v>0.17504332755632582</v>
      </c>
      <c r="F29" s="4">
        <f>(CBM!F29+EHS!F29+LAS!F29+PAA!F29+VCAA!F29)</f>
        <v>5</v>
      </c>
      <c r="G29" s="17">
        <f>F29/F34</f>
        <v>0.16666666666666666</v>
      </c>
      <c r="H29" s="4">
        <f t="shared" si="4"/>
        <v>580</v>
      </c>
      <c r="I29" s="18">
        <f>H29/H34</f>
        <v>0.126775956284153</v>
      </c>
      <c r="M29" s="10" t="s">
        <v>18</v>
      </c>
      <c r="N29" s="1">
        <v>190</v>
      </c>
      <c r="O29" s="17">
        <f>N29/N33</f>
        <v>6.1053984575835475E-2</v>
      </c>
      <c r="P29" s="1">
        <v>231</v>
      </c>
      <c r="Q29" s="17">
        <f>P29/P33</f>
        <v>0.11561561561561562</v>
      </c>
      <c r="R29" s="1">
        <v>3</v>
      </c>
      <c r="S29" s="17">
        <f>R29/R33</f>
        <v>0.1111111111111111</v>
      </c>
      <c r="T29" s="5">
        <f t="shared" si="2"/>
        <v>424</v>
      </c>
      <c r="U29" s="18">
        <f>T29/T33</f>
        <v>8.2538446564142498E-2</v>
      </c>
    </row>
    <row r="30" spans="1:21" x14ac:dyDescent="0.2">
      <c r="A30" s="10" t="s">
        <v>18</v>
      </c>
      <c r="B30" s="4">
        <f>(CBM!B30+EHS!B30+LAS!B30+PAA!B30+VCAA!B30)</f>
        <v>183</v>
      </c>
      <c r="C30" s="15">
        <f t="shared" si="3"/>
        <v>6.5031982942430705E-2</v>
      </c>
      <c r="D30" s="4">
        <f>(CBM!D30+EHS!D30+LAS!D30+PAA!D30+VCAA!D30)</f>
        <v>214</v>
      </c>
      <c r="E30" s="17">
        <f>D30/D34</f>
        <v>0.12362796071634893</v>
      </c>
      <c r="F30" s="4">
        <f>(CBM!F30+EHS!F30+LAS!F30+PAA!F30+VCAA!F30)</f>
        <v>3</v>
      </c>
      <c r="G30" s="17">
        <f>F30/F34</f>
        <v>0.1</v>
      </c>
      <c r="H30" s="4">
        <f t="shared" si="4"/>
        <v>400</v>
      </c>
      <c r="I30" s="18">
        <f>H30/H34</f>
        <v>8.7431693989071038E-2</v>
      </c>
      <c r="M30" s="10" t="s">
        <v>19</v>
      </c>
      <c r="N30" s="1">
        <v>246</v>
      </c>
      <c r="O30" s="17">
        <f>N30/N33</f>
        <v>7.9048843187660672E-2</v>
      </c>
      <c r="P30" s="1">
        <v>276</v>
      </c>
      <c r="Q30" s="17">
        <f>P30/P33</f>
        <v>0.13813813813813813</v>
      </c>
      <c r="R30" s="1">
        <v>8</v>
      </c>
      <c r="S30" s="17">
        <f>R30/R33</f>
        <v>0.29629629629629628</v>
      </c>
      <c r="T30" s="5">
        <f t="shared" si="2"/>
        <v>530</v>
      </c>
      <c r="U30" s="18">
        <f>T30/T33</f>
        <v>0.10317305820517812</v>
      </c>
    </row>
    <row r="31" spans="1:21" x14ac:dyDescent="0.2">
      <c r="A31" s="10" t="s">
        <v>19</v>
      </c>
      <c r="B31" s="4">
        <f>(CBM!B31+EHS!B31+LAS!B31+PAA!B31+VCAA!B31)</f>
        <v>157</v>
      </c>
      <c r="C31" s="15">
        <f t="shared" si="3"/>
        <v>5.5792466240227434E-2</v>
      </c>
      <c r="D31" s="4">
        <f>(CBM!D31+EHS!D31+LAS!D31+PAA!D31+VCAA!D31)</f>
        <v>219</v>
      </c>
      <c r="E31" s="17">
        <f>D31/D34</f>
        <v>0.1265164644714038</v>
      </c>
      <c r="F31" s="4">
        <f>(CBM!F31+EHS!F31+LAS!F31+PAA!F31+VCAA!F31)</f>
        <v>7</v>
      </c>
      <c r="G31" s="17">
        <f>F31/F34</f>
        <v>0.23333333333333334</v>
      </c>
      <c r="H31" s="4">
        <f t="shared" si="4"/>
        <v>383</v>
      </c>
      <c r="I31" s="18">
        <f>H31/H34</f>
        <v>8.371584699453552E-2</v>
      </c>
      <c r="M31" s="10" t="s">
        <v>20</v>
      </c>
      <c r="N31" s="1">
        <v>105</v>
      </c>
      <c r="O31" s="17">
        <f>N31/N33</f>
        <v>3.3740359897172237E-2</v>
      </c>
      <c r="P31" s="1">
        <v>153</v>
      </c>
      <c r="Q31" s="17">
        <f>P31/P33</f>
        <v>7.6576576576576572E-2</v>
      </c>
      <c r="R31" s="1">
        <v>5</v>
      </c>
      <c r="S31" s="17">
        <f>R31/R33</f>
        <v>0.18518518518518517</v>
      </c>
      <c r="T31" s="5">
        <f t="shared" si="2"/>
        <v>263</v>
      </c>
      <c r="U31" s="18">
        <f>T31/T33</f>
        <v>5.1197196807475177E-2</v>
      </c>
    </row>
    <row r="32" spans="1:21" x14ac:dyDescent="0.2">
      <c r="A32" s="10" t="s">
        <v>20</v>
      </c>
      <c r="B32" s="4">
        <f>(CBM!B32+EHS!B32+LAS!B32+PAA!B32+VCAA!B32)</f>
        <v>62</v>
      </c>
      <c r="C32" s="15">
        <f t="shared" si="3"/>
        <v>2.2032693674484721E-2</v>
      </c>
      <c r="D32" s="4">
        <f>(CBM!D32+EHS!D32+LAS!D32+PAA!D32+VCAA!D32)</f>
        <v>105</v>
      </c>
      <c r="E32" s="17">
        <f>D32/D34</f>
        <v>6.0658578856152515E-2</v>
      </c>
      <c r="F32" s="4">
        <f>(CBM!F32+EHS!F32+LAS!F32+PAA!F32+VCAA!F32)</f>
        <v>12</v>
      </c>
      <c r="G32" s="17">
        <f>F32/F34</f>
        <v>0.4</v>
      </c>
      <c r="H32" s="4">
        <f t="shared" si="4"/>
        <v>179</v>
      </c>
      <c r="I32" s="18">
        <f>H32/H34</f>
        <v>3.9125683060109287E-2</v>
      </c>
      <c r="M32" s="10" t="s">
        <v>21</v>
      </c>
      <c r="N32" s="1">
        <v>4</v>
      </c>
      <c r="O32" s="17">
        <f>N32/N33</f>
        <v>1.2853470437017994E-3</v>
      </c>
      <c r="P32" s="1">
        <v>10</v>
      </c>
      <c r="Q32" s="17">
        <f>P32/P33</f>
        <v>5.005005005005005E-3</v>
      </c>
      <c r="R32" s="1">
        <v>0</v>
      </c>
      <c r="S32" s="17">
        <f>R32/R33</f>
        <v>0</v>
      </c>
      <c r="T32" s="5">
        <f t="shared" si="2"/>
        <v>14</v>
      </c>
      <c r="U32" s="18">
        <f>T32/T33</f>
        <v>2.7253260657971578E-3</v>
      </c>
    </row>
    <row r="33" spans="1:21" x14ac:dyDescent="0.2">
      <c r="A33" s="10" t="s">
        <v>21</v>
      </c>
      <c r="B33" s="4">
        <f>(CBM!B33+EHS!B33+LAS!B33+PAA!B33+VCAA!B33)</f>
        <v>6</v>
      </c>
      <c r="C33" s="15">
        <f t="shared" si="3"/>
        <v>2.1321961620469083E-3</v>
      </c>
      <c r="D33" s="4">
        <f>(CBM!D33+EHS!D33+LAS!D33+PAA!D33+VCAA!D33)</f>
        <v>14</v>
      </c>
      <c r="E33" s="17">
        <f>D33/D34</f>
        <v>8.0878105141536684E-3</v>
      </c>
      <c r="F33" s="4">
        <f>(CBM!F33+EHS!F33+LAS!F33+PAA!F33+VCAA!F33)</f>
        <v>2</v>
      </c>
      <c r="G33" s="17">
        <f>F33/F34</f>
        <v>6.6666666666666666E-2</v>
      </c>
      <c r="H33" s="4">
        <f t="shared" si="4"/>
        <v>22</v>
      </c>
      <c r="I33" s="18">
        <f>H33/H34</f>
        <v>4.8087431693989071E-3</v>
      </c>
      <c r="M33" s="11" t="s">
        <v>7</v>
      </c>
      <c r="N33" s="7">
        <f t="shared" ref="N33:S33" si="5">SUM(N23:N32)</f>
        <v>3112</v>
      </c>
      <c r="O33" s="21">
        <f t="shared" ref="O33" si="6">SUM(O23:O32)</f>
        <v>1.0000000000000002</v>
      </c>
      <c r="P33" s="7">
        <f t="shared" si="5"/>
        <v>1998</v>
      </c>
      <c r="Q33" s="21">
        <f t="shared" si="5"/>
        <v>1</v>
      </c>
      <c r="R33" s="7">
        <f t="shared" si="5"/>
        <v>27</v>
      </c>
      <c r="S33" s="19">
        <f t="shared" si="5"/>
        <v>1</v>
      </c>
      <c r="T33" s="4">
        <f t="shared" si="2"/>
        <v>5137</v>
      </c>
      <c r="U33" s="20">
        <f>SUM(U23:U32)</f>
        <v>0.99999999999999989</v>
      </c>
    </row>
    <row r="34" spans="1:21" x14ac:dyDescent="0.2">
      <c r="A34" s="11" t="s">
        <v>7</v>
      </c>
      <c r="B34" s="7">
        <f t="shared" ref="B34:G34" si="7">SUM(B24:B33)</f>
        <v>2814</v>
      </c>
      <c r="C34" s="19">
        <f t="shared" si="7"/>
        <v>1</v>
      </c>
      <c r="D34" s="7">
        <f t="shared" si="7"/>
        <v>1731</v>
      </c>
      <c r="E34" s="19">
        <f t="shared" si="7"/>
        <v>1</v>
      </c>
      <c r="F34" s="7">
        <f t="shared" si="7"/>
        <v>30</v>
      </c>
      <c r="G34" s="19">
        <f t="shared" si="7"/>
        <v>1</v>
      </c>
      <c r="H34" s="4">
        <f t="shared" si="4"/>
        <v>4575</v>
      </c>
      <c r="I34" s="20">
        <f>SUM(I24:I33)</f>
        <v>1</v>
      </c>
      <c r="J34" s="3"/>
      <c r="M34" s="31" t="s">
        <v>22</v>
      </c>
      <c r="N34" s="32"/>
      <c r="O34" s="32"/>
      <c r="P34" s="32"/>
      <c r="Q34" s="32"/>
      <c r="R34" s="33"/>
      <c r="S34" s="32"/>
      <c r="T34" s="32"/>
      <c r="U34" s="34"/>
    </row>
    <row r="35" spans="1:21" x14ac:dyDescent="0.2">
      <c r="A35" s="31" t="s">
        <v>22</v>
      </c>
      <c r="B35" s="32"/>
      <c r="C35" s="32"/>
      <c r="D35" s="32"/>
      <c r="E35" s="32"/>
      <c r="F35" s="33"/>
      <c r="G35" s="32"/>
      <c r="H35" s="32"/>
      <c r="I35" s="34"/>
      <c r="M35" s="9" t="s">
        <v>23</v>
      </c>
      <c r="N35" s="70">
        <v>27.2</v>
      </c>
      <c r="O35" s="71"/>
      <c r="P35" s="70">
        <v>33.020000000000003</v>
      </c>
      <c r="Q35" s="71"/>
      <c r="R35" s="70">
        <v>39.14</v>
      </c>
      <c r="S35" s="71"/>
      <c r="T35" s="70">
        <v>29.528700000000001</v>
      </c>
      <c r="U35" s="84"/>
    </row>
    <row r="36" spans="1:21" x14ac:dyDescent="0.2">
      <c r="A36" s="9" t="s">
        <v>23</v>
      </c>
      <c r="B36" s="70">
        <v>26.21</v>
      </c>
      <c r="C36" s="71"/>
      <c r="D36" s="70">
        <v>32.75</v>
      </c>
      <c r="E36" s="71"/>
      <c r="F36" s="70">
        <v>47.02</v>
      </c>
      <c r="G36" s="71"/>
      <c r="H36" s="70">
        <v>28.82</v>
      </c>
      <c r="I36" s="84"/>
      <c r="M36" s="12" t="s">
        <v>24</v>
      </c>
      <c r="N36" s="74">
        <v>9.1869999999999994</v>
      </c>
      <c r="O36" s="75"/>
      <c r="P36" s="74">
        <v>9.8195899999999998</v>
      </c>
      <c r="Q36" s="75"/>
      <c r="R36" s="74">
        <v>8.8263999999999996</v>
      </c>
      <c r="S36" s="75"/>
      <c r="T36" s="74">
        <v>9.8760499999999993</v>
      </c>
      <c r="U36" s="85"/>
    </row>
    <row r="37" spans="1:21" x14ac:dyDescent="0.2">
      <c r="A37" s="12" t="s">
        <v>24</v>
      </c>
      <c r="B37" s="74">
        <v>8.6</v>
      </c>
      <c r="C37" s="75"/>
      <c r="D37" s="74">
        <v>9.82</v>
      </c>
      <c r="E37" s="75"/>
      <c r="F37" s="74">
        <v>10.98</v>
      </c>
      <c r="G37" s="75"/>
      <c r="H37" s="74">
        <v>9.73</v>
      </c>
      <c r="I37" s="85"/>
      <c r="M37" s="31" t="s">
        <v>47</v>
      </c>
      <c r="N37" s="32"/>
      <c r="O37" s="32"/>
      <c r="P37" s="32"/>
      <c r="Q37" s="32"/>
      <c r="R37" s="33"/>
      <c r="S37" s="32"/>
      <c r="T37" s="32"/>
      <c r="U37" s="34"/>
    </row>
    <row r="38" spans="1:21" x14ac:dyDescent="0.2">
      <c r="A38" s="31" t="s">
        <v>59</v>
      </c>
      <c r="B38" s="32"/>
      <c r="C38" s="32"/>
      <c r="D38" s="32"/>
      <c r="E38" s="32"/>
      <c r="F38" s="33"/>
      <c r="G38" s="32"/>
      <c r="H38" s="32"/>
      <c r="I38" s="34"/>
      <c r="M38" s="10" t="s">
        <v>32</v>
      </c>
      <c r="N38" s="6">
        <v>2754</v>
      </c>
      <c r="O38" s="17">
        <f>N38/N41</f>
        <v>0.88496143958868889</v>
      </c>
      <c r="P38" s="6">
        <v>1482</v>
      </c>
      <c r="Q38" s="17">
        <f>P38/P41</f>
        <v>0.74174174174174179</v>
      </c>
      <c r="R38" s="1">
        <v>25</v>
      </c>
      <c r="S38" s="17">
        <f>R38/R41</f>
        <v>0.92592592592592593</v>
      </c>
      <c r="T38" s="6">
        <f>N38+P38+R38</f>
        <v>4261</v>
      </c>
      <c r="U38" s="18">
        <f>T38/T41</f>
        <v>0.82947245474012066</v>
      </c>
    </row>
    <row r="39" spans="1:21" x14ac:dyDescent="0.2">
      <c r="A39" s="10" t="s">
        <v>32</v>
      </c>
      <c r="B39" s="4">
        <f>(CBM!B39+EHS!B39+LAS!B39+PAA!B39+VCAA!B39)</f>
        <v>2379</v>
      </c>
      <c r="C39" s="17">
        <f>B39/B42</f>
        <v>0.84541577825159919</v>
      </c>
      <c r="D39" s="4">
        <f>(CBM!D39+EHS!D39+LAS!D39+PAA!D39+VCAA!D39)</f>
        <v>1049</v>
      </c>
      <c r="E39" s="17">
        <f>D39/D42</f>
        <v>0.60600808781051418</v>
      </c>
      <c r="F39" s="4">
        <f>(CBM!F39+EHS!F39+LAS!F39+PAA!F39+VCAA!F39)</f>
        <v>25</v>
      </c>
      <c r="G39" s="17">
        <f>F39/F42</f>
        <v>0.83333333333333337</v>
      </c>
      <c r="H39" s="6">
        <f>B39+D39+F39</f>
        <v>3453</v>
      </c>
      <c r="I39" s="18">
        <f>H39/H42</f>
        <v>0.75475409836065577</v>
      </c>
      <c r="M39" s="10" t="s">
        <v>33</v>
      </c>
      <c r="N39" s="6">
        <v>48</v>
      </c>
      <c r="O39" s="17">
        <f>N39/N41</f>
        <v>1.5424164524421594E-2</v>
      </c>
      <c r="P39" s="6">
        <v>201</v>
      </c>
      <c r="Q39" s="17">
        <f>P39/P41</f>
        <v>0.1006006006006006</v>
      </c>
      <c r="R39" s="1">
        <v>2</v>
      </c>
      <c r="S39" s="17">
        <f>R39/R41</f>
        <v>7.407407407407407E-2</v>
      </c>
      <c r="T39" s="6">
        <f>N39+P39+R39</f>
        <v>251</v>
      </c>
      <c r="U39" s="18">
        <f>T39/T41</f>
        <v>4.8861203036791902E-2</v>
      </c>
    </row>
    <row r="40" spans="1:21" x14ac:dyDescent="0.2">
      <c r="A40" s="10" t="s">
        <v>33</v>
      </c>
      <c r="B40" s="4">
        <f>(CBM!B40+EHS!B40+LAS!B40+PAA!B40+VCAA!B40)</f>
        <v>94</v>
      </c>
      <c r="C40" s="17">
        <f>B40/B42</f>
        <v>3.3404406538734895E-2</v>
      </c>
      <c r="D40" s="4">
        <f>(CBM!D40+EHS!D40+LAS!D40+PAA!D40+VCAA!D40)</f>
        <v>339</v>
      </c>
      <c r="E40" s="17">
        <f>D40/D42</f>
        <v>0.19584055459272098</v>
      </c>
      <c r="F40" s="4">
        <f>(CBM!F40+EHS!F40+LAS!F40+PAA!F40+VCAA!F40)</f>
        <v>1</v>
      </c>
      <c r="G40" s="17">
        <f>F40/F42</f>
        <v>3.3333333333333333E-2</v>
      </c>
      <c r="H40" s="6">
        <f>B40+D40+F40</f>
        <v>434</v>
      </c>
      <c r="I40" s="18">
        <f>H40/H42</f>
        <v>9.4863387978142075E-2</v>
      </c>
      <c r="M40" s="10" t="s">
        <v>34</v>
      </c>
      <c r="N40" s="1">
        <v>310</v>
      </c>
      <c r="O40" s="17">
        <f>N40/N41</f>
        <v>9.9614395886889459E-2</v>
      </c>
      <c r="P40" s="1">
        <v>315</v>
      </c>
      <c r="Q40" s="17">
        <f>P40/P41</f>
        <v>0.15765765765765766</v>
      </c>
      <c r="R40" s="1">
        <v>0</v>
      </c>
      <c r="S40" s="17">
        <f>R40/R41</f>
        <v>0</v>
      </c>
      <c r="T40" s="6">
        <f>N40+P40+R40</f>
        <v>625</v>
      </c>
      <c r="U40" s="18">
        <f>T40/T41</f>
        <v>0.12166634222308741</v>
      </c>
    </row>
    <row r="41" spans="1:21" x14ac:dyDescent="0.2">
      <c r="A41" s="10" t="s">
        <v>34</v>
      </c>
      <c r="B41" s="4">
        <f>(CBM!B41+EHS!B41+LAS!B41+PAA!B41+VCAA!B41)</f>
        <v>341</v>
      </c>
      <c r="C41" s="17">
        <f>B41/B42</f>
        <v>0.12117981520966596</v>
      </c>
      <c r="D41" s="4">
        <f>(CBM!D41+EHS!D41+LAS!D41+PAA!D41+VCAA!D41)</f>
        <v>343</v>
      </c>
      <c r="E41" s="17">
        <f>D41/D42</f>
        <v>0.19815135759676489</v>
      </c>
      <c r="F41" s="4">
        <f>(CBM!F41+EHS!F41+LAS!F41+PAA!F41+VCAA!F41)</f>
        <v>4</v>
      </c>
      <c r="G41" s="17">
        <f>F41/F42</f>
        <v>0.13333333333333333</v>
      </c>
      <c r="H41" s="6">
        <f>B41+D41+F41</f>
        <v>688</v>
      </c>
      <c r="I41" s="18">
        <f>H41/H42</f>
        <v>0.1503825136612022</v>
      </c>
      <c r="M41" s="11" t="s">
        <v>7</v>
      </c>
      <c r="N41" s="7">
        <f t="shared" ref="N41:U41" si="8">SUM(N38:N40)</f>
        <v>3112</v>
      </c>
      <c r="O41" s="19">
        <f t="shared" si="8"/>
        <v>1</v>
      </c>
      <c r="P41" s="7">
        <f t="shared" si="8"/>
        <v>1998</v>
      </c>
      <c r="Q41" s="19">
        <f t="shared" si="8"/>
        <v>1</v>
      </c>
      <c r="R41" s="8">
        <f t="shared" si="8"/>
        <v>27</v>
      </c>
      <c r="S41" s="19">
        <f t="shared" si="8"/>
        <v>1</v>
      </c>
      <c r="T41" s="7">
        <f t="shared" si="8"/>
        <v>5137</v>
      </c>
      <c r="U41" s="20">
        <f t="shared" si="8"/>
        <v>0.99999999999999989</v>
      </c>
    </row>
    <row r="42" spans="1:21" x14ac:dyDescent="0.2">
      <c r="A42" s="11" t="s">
        <v>7</v>
      </c>
      <c r="B42" s="7">
        <f t="shared" ref="B42:I42" si="9">SUM(B39:B41)</f>
        <v>2814</v>
      </c>
      <c r="C42" s="19">
        <f t="shared" si="9"/>
        <v>1</v>
      </c>
      <c r="D42" s="7">
        <f t="shared" si="9"/>
        <v>1731</v>
      </c>
      <c r="E42" s="19">
        <f t="shared" si="9"/>
        <v>1</v>
      </c>
      <c r="F42" s="8">
        <f t="shared" si="9"/>
        <v>30</v>
      </c>
      <c r="G42" s="19">
        <f t="shared" si="9"/>
        <v>1</v>
      </c>
      <c r="H42" s="7">
        <f t="shared" si="9"/>
        <v>4575</v>
      </c>
      <c r="I42" s="20">
        <f t="shared" si="9"/>
        <v>1</v>
      </c>
      <c r="M42" s="31" t="s">
        <v>48</v>
      </c>
      <c r="N42" s="32"/>
      <c r="O42" s="32"/>
      <c r="P42" s="32"/>
      <c r="Q42" s="32"/>
      <c r="R42" s="33"/>
      <c r="S42" s="32"/>
      <c r="T42" s="32"/>
      <c r="U42" s="34"/>
    </row>
    <row r="43" spans="1:21" x14ac:dyDescent="0.2">
      <c r="A43" s="31" t="s">
        <v>48</v>
      </c>
      <c r="B43" s="32"/>
      <c r="C43" s="32"/>
      <c r="D43" s="32"/>
      <c r="E43" s="32"/>
      <c r="F43" s="33"/>
      <c r="G43" s="32"/>
      <c r="H43" s="32"/>
      <c r="I43" s="34"/>
      <c r="M43" s="9" t="s">
        <v>25</v>
      </c>
      <c r="N43" s="4">
        <v>2047</v>
      </c>
      <c r="O43" s="22">
        <f>N43/N45</f>
        <v>0.65777634961439591</v>
      </c>
      <c r="P43" s="5">
        <v>539</v>
      </c>
      <c r="Q43" s="22">
        <f>P43/P45</f>
        <v>0.2697697697697698</v>
      </c>
      <c r="R43" s="5">
        <v>2</v>
      </c>
      <c r="S43" s="22">
        <f>R43/R45</f>
        <v>7.407407407407407E-2</v>
      </c>
      <c r="T43" s="4">
        <f>N43+P43+R43</f>
        <v>2588</v>
      </c>
      <c r="U43" s="16">
        <f>T43/T45</f>
        <v>0.5037959898773603</v>
      </c>
    </row>
    <row r="44" spans="1:21" x14ac:dyDescent="0.2">
      <c r="A44" s="9" t="s">
        <v>25</v>
      </c>
      <c r="B44" s="4">
        <f>(CBM!B44+EHS!B44+LAS!B44+PAA!B44+VCAA!B44)</f>
        <v>1799</v>
      </c>
      <c r="C44" s="22">
        <f>B44/B46</f>
        <v>0.63930348258706471</v>
      </c>
      <c r="D44" s="4">
        <f>(CBM!D44+EHS!D44+LAS!D44+PAA!D44+VCAA!D44)</f>
        <v>570</v>
      </c>
      <c r="E44" s="22">
        <f>D44/D46</f>
        <v>0.3292894280762565</v>
      </c>
      <c r="F44" s="4">
        <f>(CBM!F44+EHS!F44+LAS!F44+PAA!F44+VCAA!F44)</f>
        <v>0</v>
      </c>
      <c r="G44" s="22">
        <f>F44/F46</f>
        <v>0</v>
      </c>
      <c r="H44" s="4">
        <f>B44+D44+F44</f>
        <v>2369</v>
      </c>
      <c r="I44" s="16">
        <f>H44/H46</f>
        <v>0.51781420765027319</v>
      </c>
      <c r="M44" s="10" t="s">
        <v>26</v>
      </c>
      <c r="N44" s="6">
        <v>1065</v>
      </c>
      <c r="O44" s="17">
        <f>N44/N45</f>
        <v>0.34222365038560409</v>
      </c>
      <c r="P44" s="6">
        <v>1459</v>
      </c>
      <c r="Q44" s="17">
        <f>P44/P45</f>
        <v>0.73023023023023026</v>
      </c>
      <c r="R44" s="1">
        <v>25</v>
      </c>
      <c r="S44" s="17">
        <f>R44/R45</f>
        <v>0.92592592592592593</v>
      </c>
      <c r="T44" s="4">
        <f>N44+P44+R44</f>
        <v>2549</v>
      </c>
      <c r="U44" s="18">
        <f>T44/T45</f>
        <v>0.49620401012263965</v>
      </c>
    </row>
    <row r="45" spans="1:21" x14ac:dyDescent="0.2">
      <c r="A45" s="10" t="s">
        <v>26</v>
      </c>
      <c r="B45" s="4">
        <f>(CBM!B45+EHS!B45+LAS!B45+PAA!B45+VCAA!B45)</f>
        <v>1015</v>
      </c>
      <c r="C45" s="17">
        <f>B45/B46</f>
        <v>0.36069651741293535</v>
      </c>
      <c r="D45" s="4">
        <f>(CBM!D45+EHS!D45+LAS!D45+PAA!D45+VCAA!D45)</f>
        <v>1161</v>
      </c>
      <c r="E45" s="17">
        <f>D45/D46</f>
        <v>0.6707105719237435</v>
      </c>
      <c r="F45" s="4">
        <f>(CBM!F45+EHS!F45+LAS!F45+PAA!F45+VCAA!F45)</f>
        <v>30</v>
      </c>
      <c r="G45" s="17">
        <f>F45/F46</f>
        <v>1</v>
      </c>
      <c r="H45" s="4">
        <f>B45+D45+F45</f>
        <v>2206</v>
      </c>
      <c r="I45" s="18">
        <f>H45/H46</f>
        <v>0.48218579234972675</v>
      </c>
      <c r="M45" s="11" t="s">
        <v>7</v>
      </c>
      <c r="N45" s="7">
        <f t="shared" ref="N45:S45" si="10">SUM(N43:N44)</f>
        <v>3112</v>
      </c>
      <c r="O45" s="23">
        <f t="shared" si="10"/>
        <v>1</v>
      </c>
      <c r="P45" s="7">
        <f t="shared" si="10"/>
        <v>1998</v>
      </c>
      <c r="Q45" s="23">
        <f t="shared" si="10"/>
        <v>1</v>
      </c>
      <c r="R45" s="7">
        <f t="shared" si="10"/>
        <v>27</v>
      </c>
      <c r="S45" s="23">
        <f t="shared" si="10"/>
        <v>1</v>
      </c>
      <c r="T45" s="4">
        <f>N45+P45+R45</f>
        <v>5137</v>
      </c>
      <c r="U45" s="41">
        <f>SUM(U43:U44)</f>
        <v>1</v>
      </c>
    </row>
    <row r="46" spans="1:21" x14ac:dyDescent="0.2">
      <c r="A46" s="11" t="s">
        <v>7</v>
      </c>
      <c r="B46" s="7">
        <f t="shared" ref="B46:G46" si="11">SUM(B44:B45)</f>
        <v>2814</v>
      </c>
      <c r="C46" s="23">
        <f t="shared" si="11"/>
        <v>1</v>
      </c>
      <c r="D46" s="7">
        <f t="shared" si="11"/>
        <v>1731</v>
      </c>
      <c r="E46" s="23">
        <f t="shared" si="11"/>
        <v>1</v>
      </c>
      <c r="F46" s="7">
        <f t="shared" si="11"/>
        <v>30</v>
      </c>
      <c r="G46" s="23">
        <f t="shared" si="11"/>
        <v>1</v>
      </c>
      <c r="H46" s="4">
        <f>B46+D46+F46</f>
        <v>4575</v>
      </c>
      <c r="I46" s="41">
        <f>SUM(I44:I45)</f>
        <v>1</v>
      </c>
      <c r="M46" s="31" t="s">
        <v>46</v>
      </c>
      <c r="N46" s="32"/>
      <c r="O46" s="32"/>
      <c r="P46" s="32"/>
      <c r="Q46" s="32"/>
      <c r="R46" s="33"/>
      <c r="S46" s="32"/>
      <c r="T46" s="32"/>
      <c r="U46" s="34"/>
    </row>
    <row r="47" spans="1:21" ht="12.75" customHeight="1" x14ac:dyDescent="0.2">
      <c r="A47" s="31" t="s">
        <v>46</v>
      </c>
      <c r="B47" s="32"/>
      <c r="C47" s="32"/>
      <c r="D47" s="32"/>
      <c r="E47" s="32"/>
      <c r="F47" s="33"/>
      <c r="G47" s="32"/>
      <c r="H47" s="32"/>
      <c r="I47" s="34"/>
      <c r="M47" s="9" t="s">
        <v>36</v>
      </c>
      <c r="N47" s="4">
        <v>692</v>
      </c>
      <c r="O47" s="22">
        <f>N47/N49</f>
        <v>0.22236503856041132</v>
      </c>
      <c r="P47" s="5">
        <v>733</v>
      </c>
      <c r="Q47" s="22">
        <f>P47/P49</f>
        <v>0.36686686686686687</v>
      </c>
      <c r="R47" s="5">
        <v>0</v>
      </c>
      <c r="S47" s="22">
        <f>R47/R49</f>
        <v>0</v>
      </c>
      <c r="T47" s="4">
        <f>N47+P47+R47</f>
        <v>1425</v>
      </c>
      <c r="U47" s="16">
        <f>T47/T49</f>
        <v>0.27739926026863926</v>
      </c>
    </row>
    <row r="48" spans="1:21" ht="12.75" customHeight="1" x14ac:dyDescent="0.2">
      <c r="A48" s="9" t="s">
        <v>36</v>
      </c>
      <c r="B48" s="4">
        <f>(CBM!B48+EHS!B48+LAS!B48+PAA!B48+VCAA!B48)</f>
        <v>799</v>
      </c>
      <c r="C48" s="22">
        <f>B48/B50</f>
        <v>0.2839374555792466</v>
      </c>
      <c r="D48" s="4">
        <f>(CBM!D48+EHS!D48+LAS!D48+PAA!D48+VCAA!D48)</f>
        <v>837</v>
      </c>
      <c r="E48" s="22">
        <f>D48/D50</f>
        <v>0.48353552859618715</v>
      </c>
      <c r="F48" s="4">
        <f>(CBM!F48+EHS!F48+LAS!F48+PAA!F48+VCAA!F48)</f>
        <v>0</v>
      </c>
      <c r="G48" s="22">
        <f>F48/F50</f>
        <v>0</v>
      </c>
      <c r="H48" s="4">
        <f>B48+D48+F48</f>
        <v>1636</v>
      </c>
      <c r="I48" s="16">
        <f>H48/H50</f>
        <v>0.35759562841530057</v>
      </c>
      <c r="M48" s="10" t="s">
        <v>37</v>
      </c>
      <c r="N48" s="6">
        <v>2420</v>
      </c>
      <c r="O48" s="17">
        <f>N48/N49</f>
        <v>0.77763496143958866</v>
      </c>
      <c r="P48" s="6">
        <v>1265</v>
      </c>
      <c r="Q48" s="17">
        <f>P48/P49</f>
        <v>0.63313313313313313</v>
      </c>
      <c r="R48" s="1">
        <v>27</v>
      </c>
      <c r="S48" s="17">
        <f>R48/R49</f>
        <v>1</v>
      </c>
      <c r="T48" s="4">
        <f>N48+P48+R48</f>
        <v>3712</v>
      </c>
      <c r="U48" s="18">
        <f>T48/T49</f>
        <v>0.72260073973136074</v>
      </c>
    </row>
    <row r="49" spans="1:21" ht="12.75" customHeight="1" x14ac:dyDescent="0.2">
      <c r="A49" s="10" t="s">
        <v>37</v>
      </c>
      <c r="B49" s="4">
        <f>(CBM!B49+EHS!B49+LAS!B49+PAA!B49+VCAA!B49)</f>
        <v>2015</v>
      </c>
      <c r="C49" s="17">
        <f>B49/B50</f>
        <v>0.71606254442075334</v>
      </c>
      <c r="D49" s="58">
        <f>(CBM!D49+EHS!D49+LAS!D49+PAA!D49+VCAA!D49)</f>
        <v>894</v>
      </c>
      <c r="E49" s="17">
        <f>D49/D50</f>
        <v>0.5164644714038128</v>
      </c>
      <c r="F49" s="4">
        <f>(CBM!F49+EHS!F49+LAS!F49+PAA!F49+VCAA!F49)</f>
        <v>30</v>
      </c>
      <c r="G49" s="17">
        <f>F49/F50</f>
        <v>1</v>
      </c>
      <c r="H49" s="4">
        <f>B49+D49+F49</f>
        <v>2939</v>
      </c>
      <c r="I49" s="18">
        <f>H49/H50</f>
        <v>0.64240437158469943</v>
      </c>
      <c r="M49" s="11" t="s">
        <v>7</v>
      </c>
      <c r="N49" s="7">
        <f t="shared" ref="N49:S49" si="12">SUM(N47:N48)</f>
        <v>3112</v>
      </c>
      <c r="O49" s="23">
        <f t="shared" si="12"/>
        <v>1</v>
      </c>
      <c r="P49" s="7">
        <f t="shared" si="12"/>
        <v>1998</v>
      </c>
      <c r="Q49" s="23">
        <f t="shared" si="12"/>
        <v>1</v>
      </c>
      <c r="R49" s="7">
        <f t="shared" si="12"/>
        <v>27</v>
      </c>
      <c r="S49" s="23">
        <f t="shared" si="12"/>
        <v>1</v>
      </c>
      <c r="T49" s="4">
        <f>N49+P49+R49</f>
        <v>5137</v>
      </c>
      <c r="U49" s="20">
        <f>SUM(U47:U48)</f>
        <v>1</v>
      </c>
    </row>
    <row r="50" spans="1:21" x14ac:dyDescent="0.2">
      <c r="A50" s="11" t="s">
        <v>7</v>
      </c>
      <c r="B50" s="7">
        <f t="shared" ref="B50:G50" si="13">SUM(B48:B49)</f>
        <v>2814</v>
      </c>
      <c r="C50" s="23">
        <f t="shared" si="13"/>
        <v>1</v>
      </c>
      <c r="D50" s="7">
        <f t="shared" si="13"/>
        <v>1731</v>
      </c>
      <c r="E50" s="23">
        <f t="shared" si="13"/>
        <v>1</v>
      </c>
      <c r="F50" s="7">
        <f t="shared" si="13"/>
        <v>30</v>
      </c>
      <c r="G50" s="23">
        <f t="shared" si="13"/>
        <v>1</v>
      </c>
      <c r="H50" s="4">
        <f>B50+D50+F50</f>
        <v>4575</v>
      </c>
      <c r="I50" s="20">
        <f>SUM(I48:I49)</f>
        <v>1</v>
      </c>
      <c r="M50" s="35" t="s">
        <v>28</v>
      </c>
      <c r="N50" s="36"/>
      <c r="O50" s="36"/>
      <c r="P50" s="36"/>
      <c r="Q50" s="36"/>
      <c r="R50" s="37"/>
      <c r="S50" s="36"/>
      <c r="T50" s="36"/>
      <c r="U50" s="40"/>
    </row>
    <row r="51" spans="1:21" x14ac:dyDescent="0.2">
      <c r="A51" s="35" t="s">
        <v>28</v>
      </c>
      <c r="B51" s="36"/>
      <c r="C51" s="36"/>
      <c r="D51" s="36"/>
      <c r="E51" s="36"/>
      <c r="F51" s="37"/>
      <c r="G51" s="36"/>
      <c r="H51" s="36"/>
      <c r="I51" s="40"/>
      <c r="M51" s="50" t="s">
        <v>27</v>
      </c>
      <c r="N51" s="90">
        <v>2431.67</v>
      </c>
      <c r="O51" s="91"/>
      <c r="P51" s="92">
        <v>1155.5</v>
      </c>
      <c r="Q51" s="93"/>
      <c r="R51" s="94">
        <v>12.33</v>
      </c>
      <c r="S51" s="95"/>
      <c r="T51" s="96">
        <v>3599.5</v>
      </c>
      <c r="U51" s="97"/>
    </row>
    <row r="52" spans="1:21" x14ac:dyDescent="0.2">
      <c r="A52" s="49" t="s">
        <v>27</v>
      </c>
      <c r="B52" s="86">
        <v>2162.4</v>
      </c>
      <c r="C52" s="87"/>
      <c r="D52" s="88">
        <v>1040.4000000000001</v>
      </c>
      <c r="E52" s="87"/>
      <c r="F52" s="88">
        <v>8.5</v>
      </c>
      <c r="G52" s="87"/>
      <c r="H52" s="88">
        <v>3211.3</v>
      </c>
      <c r="I52" s="89"/>
      <c r="M52" s="31" t="s">
        <v>49</v>
      </c>
      <c r="N52" s="32"/>
      <c r="O52" s="32"/>
      <c r="P52" s="32"/>
      <c r="Q52" s="32"/>
      <c r="R52" s="33"/>
      <c r="S52" s="32"/>
      <c r="T52" s="32"/>
      <c r="U52" s="34"/>
    </row>
    <row r="53" spans="1:21" x14ac:dyDescent="0.2">
      <c r="A53" s="31" t="s">
        <v>49</v>
      </c>
      <c r="B53" s="32"/>
      <c r="C53" s="32"/>
      <c r="D53" s="32"/>
      <c r="E53" s="32"/>
      <c r="F53" s="33"/>
      <c r="G53" s="32"/>
      <c r="H53" s="32"/>
      <c r="I53" s="34"/>
      <c r="M53" s="43" t="s">
        <v>50</v>
      </c>
      <c r="N53" s="4">
        <v>3012</v>
      </c>
      <c r="O53" s="22">
        <f>N53/N55</f>
        <v>0.96786632390745497</v>
      </c>
      <c r="P53" s="4">
        <v>1817</v>
      </c>
      <c r="Q53" s="22">
        <f>P53/P55</f>
        <v>0.9094094094094094</v>
      </c>
      <c r="R53" s="5">
        <v>27</v>
      </c>
      <c r="S53" s="22">
        <f>R53/R55</f>
        <v>1</v>
      </c>
      <c r="T53" s="4">
        <f>N53+P53+R53</f>
        <v>4856</v>
      </c>
      <c r="U53" s="16">
        <f>T53/T55</f>
        <v>0.94529881253649994</v>
      </c>
    </row>
    <row r="54" spans="1:21" x14ac:dyDescent="0.2">
      <c r="A54" s="43" t="s">
        <v>50</v>
      </c>
      <c r="B54" s="4">
        <f>(CBM!B54+EHS!B54+LAS!B54+PAA!B54+VCAA!B54)</f>
        <v>2704</v>
      </c>
      <c r="C54" s="22">
        <f>B54/B56</f>
        <v>0.96090973702914007</v>
      </c>
      <c r="D54" s="4">
        <f>(CBM!D54+EHS!D54+LAS!D54+PAA!D54+VCAA!D54)</f>
        <v>1620</v>
      </c>
      <c r="E54" s="22">
        <f>D54/D56</f>
        <v>0.93587521663778162</v>
      </c>
      <c r="F54" s="4">
        <f>(CBM!F54+EHS!F54+LAS!F54+PAA!F54+VCAA!F54)</f>
        <v>30</v>
      </c>
      <c r="G54" s="22">
        <f>F54/F56</f>
        <v>1</v>
      </c>
      <c r="H54" s="4">
        <f>B54+D54+F54</f>
        <v>4354</v>
      </c>
      <c r="I54" s="16">
        <f>H54/H56</f>
        <v>0.9516939890710383</v>
      </c>
      <c r="M54" s="44" t="s">
        <v>51</v>
      </c>
      <c r="N54" s="6">
        <v>100</v>
      </c>
      <c r="O54" s="17">
        <f>N54/N55</f>
        <v>3.2133676092544985E-2</v>
      </c>
      <c r="P54" s="6">
        <v>181</v>
      </c>
      <c r="Q54" s="17">
        <f>P54/P55</f>
        <v>9.0590590590590589E-2</v>
      </c>
      <c r="R54" s="1">
        <v>0</v>
      </c>
      <c r="S54" s="17">
        <f>R54/R55</f>
        <v>0</v>
      </c>
      <c r="T54" s="4">
        <f>N54+P54+R54</f>
        <v>281</v>
      </c>
      <c r="U54" s="18">
        <f>T54/T55</f>
        <v>5.4701187463500098E-2</v>
      </c>
    </row>
    <row r="55" spans="1:21" ht="14.25" customHeight="1" thickBot="1" x14ac:dyDescent="0.25">
      <c r="A55" s="44" t="s">
        <v>51</v>
      </c>
      <c r="B55" s="4">
        <f>(CBM!B55+EHS!B55+LAS!B55+PAA!B55+VCAA!B55)</f>
        <v>110</v>
      </c>
      <c r="C55" s="17">
        <f>B55/B56</f>
        <v>3.9090262970859983E-2</v>
      </c>
      <c r="D55" s="4">
        <f>(CBM!D55+EHS!D55+LAS!D55+PAA!D55+VCAA!D55)</f>
        <v>111</v>
      </c>
      <c r="E55" s="17">
        <f>D55/D56</f>
        <v>6.4124783362218371E-2</v>
      </c>
      <c r="F55" s="4">
        <f>(CBM!F55+EHS!F55+LAS!F55+PAA!F55+VCAA!F55)</f>
        <v>0</v>
      </c>
      <c r="G55" s="17">
        <f>F55/F56</f>
        <v>0</v>
      </c>
      <c r="H55" s="4">
        <f>B55+D55+F55</f>
        <v>221</v>
      </c>
      <c r="I55" s="18">
        <f>H55/H56</f>
        <v>4.8306010928961751E-2</v>
      </c>
      <c r="M55" s="45" t="s">
        <v>7</v>
      </c>
      <c r="N55" s="46">
        <f t="shared" ref="N55:S55" si="14">SUM(N53:N54)</f>
        <v>3112</v>
      </c>
      <c r="O55" s="47">
        <f t="shared" si="14"/>
        <v>1</v>
      </c>
      <c r="P55" s="46">
        <f t="shared" si="14"/>
        <v>1998</v>
      </c>
      <c r="Q55" s="47">
        <f t="shared" si="14"/>
        <v>1</v>
      </c>
      <c r="R55" s="46">
        <f t="shared" si="14"/>
        <v>27</v>
      </c>
      <c r="S55" s="47">
        <f t="shared" si="14"/>
        <v>1</v>
      </c>
      <c r="T55" s="46">
        <f>N55+P55+R55</f>
        <v>5137</v>
      </c>
      <c r="U55" s="48">
        <f>SUM(U53:U54)</f>
        <v>1</v>
      </c>
    </row>
    <row r="56" spans="1:21" ht="14.25" customHeight="1" thickTop="1" thickBot="1" x14ac:dyDescent="0.25">
      <c r="A56" s="45" t="s">
        <v>7</v>
      </c>
      <c r="B56" s="46">
        <f t="shared" ref="B56:G56" si="15">SUM(B54:B55)</f>
        <v>2814</v>
      </c>
      <c r="C56" s="47">
        <f t="shared" si="15"/>
        <v>1</v>
      </c>
      <c r="D56" s="46">
        <f t="shared" si="15"/>
        <v>1731</v>
      </c>
      <c r="E56" s="47">
        <f t="shared" si="15"/>
        <v>1</v>
      </c>
      <c r="F56" s="46">
        <f t="shared" si="15"/>
        <v>30</v>
      </c>
      <c r="G56" s="47">
        <f t="shared" si="15"/>
        <v>1</v>
      </c>
      <c r="H56" s="46">
        <f>B56+D56+F56</f>
        <v>4575</v>
      </c>
      <c r="I56" s="48">
        <f>SUM(I54:I55)</f>
        <v>1</v>
      </c>
      <c r="M56" s="69" t="s">
        <v>38</v>
      </c>
      <c r="N56" s="69"/>
      <c r="O56" s="69"/>
      <c r="P56" s="69"/>
      <c r="Q56" s="69"/>
      <c r="R56" s="69"/>
      <c r="S56" s="69"/>
      <c r="T56" s="69"/>
      <c r="U56" s="69"/>
    </row>
    <row r="57" spans="1:21" ht="34.15" customHeight="1" thickTop="1" x14ac:dyDescent="0.2">
      <c r="A57" s="69" t="s">
        <v>38</v>
      </c>
      <c r="B57" s="69"/>
      <c r="C57" s="69"/>
      <c r="D57" s="69"/>
      <c r="E57" s="69"/>
      <c r="F57" s="69"/>
      <c r="G57" s="69"/>
      <c r="H57" s="69"/>
      <c r="I57" s="69"/>
      <c r="M57" s="59" t="s">
        <v>30</v>
      </c>
      <c r="N57" s="59"/>
      <c r="O57" s="59"/>
      <c r="P57" s="59"/>
      <c r="Q57" s="59"/>
      <c r="R57" s="59"/>
      <c r="S57" s="59"/>
      <c r="T57" s="59"/>
      <c r="U57" s="59"/>
    </row>
    <row r="58" spans="1:21" x14ac:dyDescent="0.2">
      <c r="A58" s="59" t="s">
        <v>30</v>
      </c>
      <c r="B58" s="59"/>
      <c r="C58" s="59"/>
      <c r="D58" s="59"/>
      <c r="E58" s="59"/>
      <c r="F58" s="59"/>
      <c r="G58" s="59"/>
      <c r="H58" s="59"/>
      <c r="I58" s="59"/>
      <c r="M58" s="13"/>
      <c r="N58" s="13"/>
      <c r="O58" s="13"/>
      <c r="P58" s="13"/>
      <c r="Q58" s="13"/>
      <c r="R58" s="14"/>
      <c r="S58" s="13"/>
      <c r="T58" s="13"/>
      <c r="U58" s="13"/>
    </row>
    <row r="59" spans="1:21" x14ac:dyDescent="0.2">
      <c r="A59" s="13"/>
      <c r="B59" s="13"/>
      <c r="C59" s="13"/>
      <c r="D59" s="13"/>
      <c r="E59" s="13"/>
      <c r="F59" s="14"/>
      <c r="G59" s="13"/>
      <c r="H59" s="13"/>
      <c r="I59" s="13"/>
      <c r="M59" s="59"/>
      <c r="N59" s="59"/>
      <c r="O59" s="59"/>
      <c r="P59" s="59"/>
      <c r="Q59" s="59"/>
      <c r="R59" s="60"/>
      <c r="S59" s="59"/>
      <c r="T59" s="59"/>
      <c r="U59" s="59"/>
    </row>
    <row r="60" spans="1:21" x14ac:dyDescent="0.2">
      <c r="A60" s="59"/>
      <c r="B60" s="59"/>
      <c r="C60" s="59"/>
      <c r="D60" s="59"/>
      <c r="E60" s="59"/>
      <c r="F60" s="60"/>
      <c r="G60" s="59"/>
      <c r="H60" s="59"/>
      <c r="I60" s="59"/>
    </row>
    <row r="61" spans="1:21" x14ac:dyDescent="0.2">
      <c r="S61" s="61"/>
      <c r="T61" s="62"/>
      <c r="U61" s="62"/>
    </row>
    <row r="62" spans="1:21" x14ac:dyDescent="0.2">
      <c r="G62" s="61"/>
      <c r="H62" s="62"/>
      <c r="I62" s="62"/>
      <c r="S62" s="62"/>
      <c r="T62" s="62"/>
      <c r="U62" s="62"/>
    </row>
    <row r="63" spans="1:21" x14ac:dyDescent="0.2">
      <c r="G63" s="62"/>
      <c r="H63" s="62"/>
      <c r="I63" s="62"/>
    </row>
  </sheetData>
  <mergeCells count="47">
    <mergeCell ref="M57:U57"/>
    <mergeCell ref="M59:U59"/>
    <mergeCell ref="S61:U61"/>
    <mergeCell ref="S62:U62"/>
    <mergeCell ref="N51:O51"/>
    <mergeCell ref="P51:Q51"/>
    <mergeCell ref="R51:S51"/>
    <mergeCell ref="T51:U51"/>
    <mergeCell ref="M56:U56"/>
    <mergeCell ref="N35:O35"/>
    <mergeCell ref="P35:Q35"/>
    <mergeCell ref="R35:S35"/>
    <mergeCell ref="T35:U35"/>
    <mergeCell ref="N36:O36"/>
    <mergeCell ref="P36:Q36"/>
    <mergeCell ref="R36:S36"/>
    <mergeCell ref="T36:U36"/>
    <mergeCell ref="M2:U2"/>
    <mergeCell ref="M3:U3"/>
    <mergeCell ref="N5:O5"/>
    <mergeCell ref="P5:Q5"/>
    <mergeCell ref="R5:S5"/>
    <mergeCell ref="T5:U5"/>
    <mergeCell ref="A2:I2"/>
    <mergeCell ref="A3:I3"/>
    <mergeCell ref="A4:I4"/>
    <mergeCell ref="B6:C6"/>
    <mergeCell ref="D6:E6"/>
    <mergeCell ref="F6:G6"/>
    <mergeCell ref="H6:I6"/>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7:I57"/>
    <mergeCell ref="A58:I58"/>
  </mergeCells>
  <printOptions horizontalCentered="1"/>
  <pageMargins left="0.7" right="0.7" top="0.75" bottom="0.75" header="0.3" footer="0.3"/>
  <pageSetup scale="90" orientation="portrait" r:id="rId1"/>
  <ignoredErrors>
    <ignoredError sqref="D9:I35 D38:I51 E36 E37 G36 G37 I36 I37 D53:I56 E52 G5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CBM</vt:lpstr>
      <vt:lpstr>EHS</vt:lpstr>
      <vt:lpstr>LAS</vt:lpstr>
      <vt:lpstr>PAA</vt:lpstr>
      <vt:lpstr>VCAA</vt:lpstr>
      <vt:lpstr>Total</vt:lpstr>
      <vt:lpstr>CBM!Print_Area</vt:lpstr>
      <vt:lpstr>EHS!Print_Area</vt:lpstr>
      <vt:lpstr>LAS!Print_Area</vt:lpstr>
      <vt:lpstr>PAA!Print_Area</vt:lpstr>
      <vt:lpstr>Total!Print_Area</vt:lpstr>
      <vt:lpstr>VCAA!Print_Area</vt:lpstr>
    </vt:vector>
  </TitlesOfParts>
  <Company>University of Illinois @ Springfield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LGRAN1</dc:creator>
  <cp:lastModifiedBy>Jones, Robert J</cp:lastModifiedBy>
  <cp:lastPrinted>2016-09-06T17:55:16Z</cp:lastPrinted>
  <dcterms:created xsi:type="dcterms:W3CDTF">2004-11-16T17:58:32Z</dcterms:created>
  <dcterms:modified xsi:type="dcterms:W3CDTF">2019-09-09T14:17:04Z</dcterms:modified>
</cp:coreProperties>
</file>