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 Web Data Book\Cost Study, Credit Hour Info\Program Cost Reports\"/>
    </mc:Choice>
  </mc:AlternateContent>
  <bookViews>
    <workbookView xWindow="0" yWindow="1965" windowWidth="15360" windowHeight="8370"/>
  </bookViews>
  <sheets>
    <sheet name="UG Discipline Cost" sheetId="6" r:id="rId1"/>
  </sheets>
  <definedNames>
    <definedName name="_xlnm.Print_Area" localSheetId="0">'UG Discipline Cost'!$A$1:$BP$48</definedName>
    <definedName name="_xlnm.Print_Titles" localSheetId="0">'UG Discipline Cost'!$4:$5</definedName>
  </definedNames>
  <calcPr calcId="162913"/>
</workbook>
</file>

<file path=xl/calcChain.xml><?xml version="1.0" encoding="utf-8"?>
<calcChain xmlns="http://schemas.openxmlformats.org/spreadsheetml/2006/main">
  <c r="BP45" i="6" l="1"/>
  <c r="BP43" i="6"/>
  <c r="BP41" i="6"/>
  <c r="BP38" i="6"/>
  <c r="BP36" i="6"/>
  <c r="BP32" i="6"/>
  <c r="BP30" i="6"/>
  <c r="BP28" i="6"/>
  <c r="BP26" i="6"/>
  <c r="BP24" i="6"/>
  <c r="BP22" i="6"/>
  <c r="BP18" i="6"/>
  <c r="BP17" i="6"/>
  <c r="BP15" i="6"/>
  <c r="BP14" i="6"/>
  <c r="BP12" i="6"/>
  <c r="BP10" i="6"/>
  <c r="BP8" i="6"/>
  <c r="P34" i="6"/>
  <c r="M34" i="6"/>
  <c r="M15" i="6" l="1"/>
  <c r="M14" i="6"/>
  <c r="M18" i="6"/>
  <c r="M17" i="6"/>
  <c r="M41" i="6"/>
  <c r="M38" i="6"/>
  <c r="M45" i="6"/>
  <c r="M43" i="6"/>
  <c r="M36" i="6"/>
  <c r="M32" i="6"/>
  <c r="M30" i="6"/>
  <c r="M28" i="6"/>
  <c r="M26" i="6"/>
  <c r="M24" i="6"/>
  <c r="M22" i="6"/>
  <c r="M12" i="6"/>
  <c r="M10" i="6"/>
  <c r="M8" i="6"/>
  <c r="P15" i="6"/>
  <c r="P14" i="6"/>
  <c r="P18" i="6"/>
  <c r="P17" i="6"/>
  <c r="P41" i="6"/>
  <c r="P38" i="6"/>
  <c r="P45" i="6"/>
  <c r="P43" i="6"/>
  <c r="P36" i="6"/>
  <c r="P32" i="6"/>
  <c r="P30" i="6"/>
  <c r="P28" i="6"/>
  <c r="P26" i="6"/>
  <c r="P24" i="6"/>
  <c r="P22" i="6"/>
  <c r="P12" i="6"/>
  <c r="P10" i="6"/>
  <c r="P8" i="6"/>
  <c r="BP40" i="6" l="1"/>
  <c r="BP39" i="6"/>
  <c r="S41" i="6" l="1"/>
  <c r="S38" i="6"/>
  <c r="S36" i="6"/>
  <c r="S18" i="6"/>
  <c r="S17" i="6"/>
  <c r="S15" i="6"/>
  <c r="S14" i="6"/>
  <c r="S32" i="6" l="1"/>
  <c r="S28" i="6" l="1"/>
  <c r="S26" i="6"/>
  <c r="S45" i="6"/>
  <c r="S43" i="6"/>
  <c r="S30" i="6"/>
  <c r="S24" i="6"/>
  <c r="S22" i="6"/>
  <c r="S12" i="6"/>
  <c r="S10" i="6"/>
  <c r="S8" i="6"/>
  <c r="BO45" i="6" l="1"/>
  <c r="BL45" i="6"/>
  <c r="BI45" i="6"/>
  <c r="BF45" i="6"/>
  <c r="BC45" i="6"/>
  <c r="AZ45" i="6"/>
  <c r="AW45" i="6"/>
  <c r="AT45" i="6"/>
  <c r="AQ45" i="6"/>
  <c r="AN45" i="6"/>
  <c r="AK45" i="6"/>
  <c r="AH45" i="6"/>
  <c r="AE45" i="6"/>
  <c r="AB45" i="6"/>
  <c r="Y45" i="6"/>
  <c r="V45" i="6"/>
  <c r="BO43" i="6"/>
  <c r="BL43" i="6"/>
  <c r="BI43" i="6"/>
  <c r="BF43" i="6"/>
  <c r="BC43" i="6"/>
  <c r="AZ43" i="6"/>
  <c r="AW43" i="6"/>
  <c r="AT43" i="6"/>
  <c r="AQ43" i="6"/>
  <c r="AN43" i="6"/>
  <c r="AK43" i="6"/>
  <c r="AH43" i="6"/>
  <c r="AE43" i="6"/>
  <c r="AB43" i="6"/>
  <c r="Y43" i="6"/>
  <c r="V43" i="6"/>
  <c r="BO41" i="6"/>
  <c r="BL41" i="6"/>
  <c r="BI41" i="6"/>
  <c r="BF41" i="6"/>
  <c r="BC41" i="6"/>
  <c r="AZ41" i="6"/>
  <c r="AW41" i="6"/>
  <c r="AT41" i="6"/>
  <c r="AQ41" i="6"/>
  <c r="AN41" i="6"/>
  <c r="AK41" i="6"/>
  <c r="AH41" i="6"/>
  <c r="AE41" i="6"/>
  <c r="AB41" i="6"/>
  <c r="Y41" i="6"/>
  <c r="V41" i="6"/>
  <c r="BO38" i="6"/>
  <c r="BF38" i="6"/>
  <c r="BC38" i="6"/>
  <c r="AZ38" i="6"/>
  <c r="AW38" i="6"/>
  <c r="AT38" i="6"/>
  <c r="AQ38" i="6"/>
  <c r="AN38" i="6"/>
  <c r="AK38" i="6"/>
  <c r="AH38" i="6"/>
  <c r="AE38" i="6"/>
  <c r="AB38" i="6"/>
  <c r="Y38" i="6"/>
  <c r="V38" i="6"/>
  <c r="BO36" i="6"/>
  <c r="BL36" i="6"/>
  <c r="BI36" i="6"/>
  <c r="BF36" i="6"/>
  <c r="BC36" i="6"/>
  <c r="AZ36" i="6"/>
  <c r="AW36" i="6"/>
  <c r="AT36" i="6"/>
  <c r="AQ36" i="6"/>
  <c r="AN36" i="6"/>
  <c r="AK36" i="6"/>
  <c r="AH36" i="6"/>
  <c r="AE36" i="6"/>
  <c r="AB36" i="6"/>
  <c r="Y36" i="6"/>
  <c r="V36" i="6"/>
  <c r="BO32" i="6"/>
  <c r="BL32" i="6"/>
  <c r="BI32" i="6"/>
  <c r="BF32" i="6"/>
  <c r="BC32" i="6"/>
  <c r="AZ32" i="6"/>
  <c r="AW32" i="6"/>
  <c r="AT32" i="6"/>
  <c r="AQ32" i="6"/>
  <c r="AN32" i="6"/>
  <c r="AK32" i="6"/>
  <c r="AH32" i="6"/>
  <c r="AE32" i="6"/>
  <c r="AB32" i="6"/>
  <c r="Y32" i="6"/>
  <c r="V32" i="6"/>
  <c r="BO30" i="6"/>
  <c r="BL30" i="6"/>
  <c r="BI30" i="6"/>
  <c r="BF30" i="6"/>
  <c r="BC30" i="6"/>
  <c r="AZ30" i="6"/>
  <c r="AW30" i="6"/>
  <c r="AT30" i="6"/>
  <c r="AQ30" i="6"/>
  <c r="AN30" i="6"/>
  <c r="AK30" i="6"/>
  <c r="AH30" i="6"/>
  <c r="AE30" i="6"/>
  <c r="AB30" i="6"/>
  <c r="Y30" i="6"/>
  <c r="V30" i="6"/>
  <c r="BO28" i="6"/>
  <c r="BL28" i="6"/>
  <c r="BI28" i="6"/>
  <c r="BF28" i="6"/>
  <c r="BC28" i="6"/>
  <c r="AZ28" i="6"/>
  <c r="AW28" i="6"/>
  <c r="AT28" i="6"/>
  <c r="AQ28" i="6"/>
  <c r="AN28" i="6"/>
  <c r="AK28" i="6"/>
  <c r="AH28" i="6"/>
  <c r="AE28" i="6"/>
  <c r="AB28" i="6"/>
  <c r="Y28" i="6"/>
  <c r="V28" i="6"/>
  <c r="BO26" i="6"/>
  <c r="BL26" i="6"/>
  <c r="BI26" i="6"/>
  <c r="BF26" i="6"/>
  <c r="BC26" i="6"/>
  <c r="AZ26" i="6"/>
  <c r="AW26" i="6"/>
  <c r="AT26" i="6"/>
  <c r="AQ26" i="6"/>
  <c r="AN26" i="6"/>
  <c r="AK26" i="6"/>
  <c r="AH26" i="6"/>
  <c r="AE26" i="6"/>
  <c r="AB26" i="6"/>
  <c r="Y26" i="6"/>
  <c r="V26" i="6"/>
  <c r="BO24" i="6"/>
  <c r="BL24" i="6"/>
  <c r="BI24" i="6"/>
  <c r="BF24" i="6"/>
  <c r="BC24" i="6"/>
  <c r="AZ24" i="6"/>
  <c r="AW24" i="6"/>
  <c r="AT24" i="6"/>
  <c r="AQ24" i="6"/>
  <c r="AN24" i="6"/>
  <c r="AK24" i="6"/>
  <c r="AH24" i="6"/>
  <c r="AE24" i="6"/>
  <c r="AB24" i="6"/>
  <c r="Y24" i="6"/>
  <c r="V24" i="6"/>
  <c r="BO22" i="6"/>
  <c r="BL22" i="6"/>
  <c r="BI22" i="6"/>
  <c r="BF22" i="6"/>
  <c r="BC22" i="6"/>
  <c r="AZ22" i="6"/>
  <c r="AW22" i="6"/>
  <c r="AT22" i="6"/>
  <c r="AQ22" i="6"/>
  <c r="AN22" i="6"/>
  <c r="AK22" i="6"/>
  <c r="AH22" i="6"/>
  <c r="AE22" i="6"/>
  <c r="AB22" i="6"/>
  <c r="Y22" i="6"/>
  <c r="V22" i="6"/>
  <c r="BO18" i="6"/>
  <c r="BL18" i="6"/>
  <c r="BI18" i="6"/>
  <c r="BF18" i="6"/>
  <c r="BC18" i="6"/>
  <c r="AZ18" i="6"/>
  <c r="AW18" i="6"/>
  <c r="AT18" i="6"/>
  <c r="AQ18" i="6"/>
  <c r="AN18" i="6"/>
  <c r="AK18" i="6"/>
  <c r="AH18" i="6"/>
  <c r="AE18" i="6"/>
  <c r="AB18" i="6"/>
  <c r="Y18" i="6"/>
  <c r="V18" i="6"/>
  <c r="BO17" i="6"/>
  <c r="BL17" i="6"/>
  <c r="BI17" i="6"/>
  <c r="BF17" i="6"/>
  <c r="BC17" i="6"/>
  <c r="AZ17" i="6"/>
  <c r="AW17" i="6"/>
  <c r="AT17" i="6"/>
  <c r="AQ17" i="6"/>
  <c r="AN17" i="6"/>
  <c r="AK17" i="6"/>
  <c r="AH17" i="6"/>
  <c r="AE17" i="6"/>
  <c r="AB17" i="6"/>
  <c r="Y17" i="6"/>
  <c r="V17" i="6"/>
  <c r="BO15" i="6"/>
  <c r="BL15" i="6"/>
  <c r="BI15" i="6"/>
  <c r="BF15" i="6"/>
  <c r="BC15" i="6"/>
  <c r="AZ15" i="6"/>
  <c r="AW15" i="6"/>
  <c r="AT15" i="6"/>
  <c r="AQ15" i="6"/>
  <c r="AN15" i="6"/>
  <c r="AK15" i="6"/>
  <c r="AH15" i="6"/>
  <c r="AE15" i="6"/>
  <c r="AB15" i="6"/>
  <c r="Y15" i="6"/>
  <c r="V15" i="6"/>
  <c r="BO14" i="6"/>
  <c r="BL14" i="6"/>
  <c r="BI14" i="6"/>
  <c r="BF14" i="6"/>
  <c r="BC14" i="6"/>
  <c r="AZ14" i="6"/>
  <c r="AW14" i="6"/>
  <c r="AT14" i="6"/>
  <c r="AQ14" i="6"/>
  <c r="AN14" i="6"/>
  <c r="AK14" i="6"/>
  <c r="AH14" i="6"/>
  <c r="AE14" i="6"/>
  <c r="AB14" i="6"/>
  <c r="Y14" i="6"/>
  <c r="V14" i="6"/>
  <c r="BO12" i="6"/>
  <c r="BL12" i="6"/>
  <c r="BI12" i="6"/>
  <c r="BF12" i="6"/>
  <c r="BC12" i="6"/>
  <c r="AZ12" i="6"/>
  <c r="AW12" i="6"/>
  <c r="AT12" i="6"/>
  <c r="AQ12" i="6"/>
  <c r="AN12" i="6"/>
  <c r="AK12" i="6"/>
  <c r="AH12" i="6"/>
  <c r="AE12" i="6"/>
  <c r="AB12" i="6"/>
  <c r="Y12" i="6"/>
  <c r="V12" i="6"/>
  <c r="AT10" i="6"/>
  <c r="AQ10" i="6"/>
  <c r="AN10" i="6"/>
  <c r="AK10" i="6"/>
  <c r="AH10" i="6"/>
  <c r="AE10" i="6"/>
  <c r="AB10" i="6"/>
  <c r="Y10" i="6"/>
  <c r="V10" i="6"/>
  <c r="V8" i="6" l="1"/>
  <c r="AT8" i="6"/>
  <c r="AQ8" i="6"/>
  <c r="AN8" i="6"/>
  <c r="AK8" i="6"/>
  <c r="AH8" i="6"/>
  <c r="AE8" i="6"/>
  <c r="AB8" i="6"/>
  <c r="Y8" i="6"/>
  <c r="Y40" i="6" l="1"/>
  <c r="Y39" i="6"/>
  <c r="AZ10" i="6" l="1"/>
  <c r="AW10" i="6"/>
  <c r="BO10" i="6"/>
  <c r="BL10" i="6"/>
  <c r="BI10" i="6"/>
  <c r="BF10" i="6"/>
  <c r="BC10" i="6"/>
</calcChain>
</file>

<file path=xl/sharedStrings.xml><?xml version="1.0" encoding="utf-8"?>
<sst xmlns="http://schemas.openxmlformats.org/spreadsheetml/2006/main" count="304" uniqueCount="72">
  <si>
    <t>UIS Cost</t>
  </si>
  <si>
    <t>State Avg.</t>
  </si>
  <si>
    <t>COM</t>
  </si>
  <si>
    <t>CSC</t>
  </si>
  <si>
    <t>LES</t>
  </si>
  <si>
    <t>ENG</t>
  </si>
  <si>
    <t>BIO</t>
  </si>
  <si>
    <t>HIS</t>
  </si>
  <si>
    <t>FY01</t>
  </si>
  <si>
    <t>FY02</t>
  </si>
  <si>
    <t>FY03</t>
  </si>
  <si>
    <t>FY04</t>
  </si>
  <si>
    <t>FY00</t>
  </si>
  <si>
    <t>% of Avg.</t>
  </si>
  <si>
    <t>(Total Program Cost, Less Physical Plant)</t>
  </si>
  <si>
    <t xml:space="preserve">  </t>
  </si>
  <si>
    <t>FY06</t>
  </si>
  <si>
    <t>FY05</t>
  </si>
  <si>
    <t>FY07</t>
  </si>
  <si>
    <t>FY08</t>
  </si>
  <si>
    <t>FY09</t>
  </si>
  <si>
    <t>FY10</t>
  </si>
  <si>
    <t>FY11</t>
  </si>
  <si>
    <t>FY14</t>
  </si>
  <si>
    <t>FY13</t>
  </si>
  <si>
    <t>FY12</t>
  </si>
  <si>
    <t>MPH</t>
  </si>
  <si>
    <t>PAD</t>
  </si>
  <si>
    <t>HMS</t>
  </si>
  <si>
    <t>HDC</t>
  </si>
  <si>
    <t>MIS</t>
  </si>
  <si>
    <t>FY15</t>
  </si>
  <si>
    <t xml:space="preserve">Discipline </t>
  </si>
  <si>
    <t>Business and Management, General Business Administration and Management</t>
  </si>
  <si>
    <t>Accounting</t>
  </si>
  <si>
    <t>Communication and Communications Technologies</t>
  </si>
  <si>
    <t>Computer and Information Sciences</t>
  </si>
  <si>
    <t>Health Related, Other</t>
  </si>
  <si>
    <t>Legal Studies and Law</t>
  </si>
  <si>
    <t>Letters</t>
  </si>
  <si>
    <t>Liberal Arts and Humanities</t>
  </si>
  <si>
    <t>Life Sciences</t>
  </si>
  <si>
    <t>Psychology</t>
  </si>
  <si>
    <t>Public Administration and Services</t>
  </si>
  <si>
    <t>History</t>
  </si>
  <si>
    <t>Political Science</t>
  </si>
  <si>
    <t xml:space="preserve">Note:  Prior to FY13, MIS was in the discipline category of "Business, Other".  </t>
  </si>
  <si>
    <t>EDL</t>
  </si>
  <si>
    <t>LNT</t>
  </si>
  <si>
    <t>PAR</t>
  </si>
  <si>
    <t>ENS</t>
  </si>
  <si>
    <t>Conservation and Natural Resources</t>
  </si>
  <si>
    <t>Education, Other</t>
  </si>
  <si>
    <t>--</t>
  </si>
  <si>
    <t>Master's Cost per Credit Hour at the Discipline Level</t>
  </si>
  <si>
    <t>FY16</t>
  </si>
  <si>
    <t>FY17</t>
  </si>
  <si>
    <t>FY18</t>
  </si>
  <si>
    <t>FY19</t>
  </si>
  <si>
    <t>FY20</t>
  </si>
  <si>
    <t>FY21</t>
  </si>
  <si>
    <t>Diagnostic and Therapeutic Services</t>
  </si>
  <si>
    <t>ATH</t>
  </si>
  <si>
    <t>DAT</t>
  </si>
  <si>
    <t>not available</t>
  </si>
  <si>
    <t>Mathematics</t>
  </si>
  <si>
    <t xml:space="preserve">These dollar figures are department based.  </t>
  </si>
  <si>
    <t>% Change FY14 to FY21             UIS Cost</t>
  </si>
  <si>
    <t>MMO</t>
  </si>
  <si>
    <t>AEF</t>
  </si>
  <si>
    <t>SPIA</t>
  </si>
  <si>
    <r>
      <t xml:space="preserve">SOURCE:  </t>
    </r>
    <r>
      <rPr>
        <i/>
        <sz val="11"/>
        <rFont val="Arial"/>
        <family val="2"/>
      </rPr>
      <t>Illinois Board of Higher Education, Academic Discipline Unit Cost Study Data &amp; UOPB Discipline Cost Study reports.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</si>
</sst>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164" fontId="0" fillId="0" borderId="2" xfId="0" applyNumberFormat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0" fillId="0" borderId="0" xfId="0" applyFill="1"/>
    <xf numFmtId="164" fontId="6" fillId="0" borderId="2" xfId="0" applyNumberFormat="1" applyFont="1" applyFill="1" applyBorder="1" applyAlignment="1">
      <alignment horizontal="right"/>
    </xf>
    <xf numFmtId="9" fontId="0" fillId="0" borderId="1" xfId="1" applyFont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164" fontId="0" fillId="0" borderId="18" xfId="0" applyNumberFormat="1" applyFill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164" fontId="0" fillId="0" borderId="8" xfId="0" applyNumberFormat="1" applyBorder="1" applyAlignment="1">
      <alignment horizontal="left" indent="1"/>
    </xf>
    <xf numFmtId="164" fontId="0" fillId="0" borderId="19" xfId="0" applyNumberFormat="1" applyBorder="1" applyAlignment="1">
      <alignment horizontal="left" indent="1"/>
    </xf>
    <xf numFmtId="9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164" fontId="0" fillId="0" borderId="23" xfId="0" applyNumberFormat="1" applyFill="1" applyBorder="1" applyAlignment="1">
      <alignment horizontal="right"/>
    </xf>
    <xf numFmtId="164" fontId="0" fillId="0" borderId="24" xfId="0" applyNumberFormat="1" applyFill="1" applyBorder="1" applyAlignment="1">
      <alignment horizontal="right"/>
    </xf>
    <xf numFmtId="164" fontId="0" fillId="0" borderId="2" xfId="0" applyNumberFormat="1" applyBorder="1" applyAlignment="1">
      <alignment horizontal="left" indent="1"/>
    </xf>
    <xf numFmtId="164" fontId="0" fillId="0" borderId="26" xfId="0" applyNumberFormat="1" applyBorder="1" applyAlignment="1">
      <alignment horizontal="left" indent="1"/>
    </xf>
    <xf numFmtId="164" fontId="1" fillId="0" borderId="8" xfId="0" applyNumberFormat="1" applyFont="1" applyBorder="1" applyAlignment="1">
      <alignment horizontal="left" indent="1"/>
    </xf>
    <xf numFmtId="164" fontId="1" fillId="0" borderId="19" xfId="0" applyNumberFormat="1" applyFont="1" applyBorder="1" applyAlignment="1">
      <alignment horizontal="left" indent="1"/>
    </xf>
    <xf numFmtId="164" fontId="0" fillId="0" borderId="32" xfId="0" applyNumberFormat="1" applyFill="1" applyBorder="1" applyAlignment="1">
      <alignment horizontal="right"/>
    </xf>
    <xf numFmtId="164" fontId="0" fillId="0" borderId="33" xfId="0" applyNumberFormat="1" applyBorder="1" applyAlignment="1">
      <alignment horizontal="right"/>
    </xf>
    <xf numFmtId="9" fontId="0" fillId="0" borderId="35" xfId="1" applyFont="1" applyBorder="1" applyAlignment="1">
      <alignment horizontal="center"/>
    </xf>
    <xf numFmtId="164" fontId="0" fillId="0" borderId="32" xfId="0" applyNumberFormat="1" applyBorder="1" applyAlignment="1">
      <alignment horizontal="right"/>
    </xf>
    <xf numFmtId="9" fontId="0" fillId="0" borderId="35" xfId="1" applyFont="1" applyBorder="1" applyAlignment="1">
      <alignment horizontal="right"/>
    </xf>
    <xf numFmtId="164" fontId="0" fillId="0" borderId="33" xfId="0" applyNumberFormat="1" applyFill="1" applyBorder="1" applyAlignment="1">
      <alignment horizontal="right"/>
    </xf>
    <xf numFmtId="0" fontId="0" fillId="2" borderId="36" xfId="0" applyFill="1" applyBorder="1"/>
    <xf numFmtId="0" fontId="8" fillId="2" borderId="27" xfId="0" applyFont="1" applyFill="1" applyBorder="1" applyAlignment="1">
      <alignment horizontal="center"/>
    </xf>
    <xf numFmtId="164" fontId="0" fillId="0" borderId="2" xfId="0" applyNumberFormat="1" applyBorder="1" applyAlignment="1"/>
    <xf numFmtId="164" fontId="0" fillId="0" borderId="8" xfId="0" applyNumberFormat="1" applyBorder="1" applyAlignment="1"/>
    <xf numFmtId="164" fontId="0" fillId="0" borderId="26" xfId="0" applyNumberFormat="1" applyBorder="1" applyAlignment="1"/>
    <xf numFmtId="164" fontId="0" fillId="0" borderId="19" xfId="0" applyNumberFormat="1" applyBorder="1" applyAlignment="1"/>
    <xf numFmtId="164" fontId="0" fillId="0" borderId="2" xfId="0" applyNumberFormat="1" applyFill="1" applyBorder="1" applyAlignment="1"/>
    <xf numFmtId="164" fontId="0" fillId="0" borderId="8" xfId="0" applyNumberFormat="1" applyFill="1" applyBorder="1" applyAlignment="1"/>
    <xf numFmtId="164" fontId="1" fillId="0" borderId="26" xfId="0" applyNumberFormat="1" applyFont="1" applyBorder="1" applyAlignment="1"/>
    <xf numFmtId="164" fontId="1" fillId="0" borderId="19" xfId="0" applyNumberFormat="1" applyFont="1" applyBorder="1" applyAlignment="1"/>
    <xf numFmtId="0" fontId="4" fillId="0" borderId="0" xfId="0" applyFont="1"/>
    <xf numFmtId="0" fontId="0" fillId="0" borderId="0" xfId="0" applyAlignment="1"/>
    <xf numFmtId="0" fontId="5" fillId="0" borderId="0" xfId="0" applyFont="1" applyAlignment="1"/>
    <xf numFmtId="164" fontId="1" fillId="0" borderId="2" xfId="0" applyNumberFormat="1" applyFont="1" applyBorder="1" applyAlignment="1">
      <alignment horizontal="right"/>
    </xf>
    <xf numFmtId="164" fontId="0" fillId="0" borderId="32" xfId="0" applyNumberFormat="1" applyBorder="1" applyAlignment="1"/>
    <xf numFmtId="164" fontId="0" fillId="0" borderId="30" xfId="0" applyNumberFormat="1" applyBorder="1" applyAlignment="1"/>
    <xf numFmtId="164" fontId="0" fillId="0" borderId="30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0" fontId="1" fillId="0" borderId="37" xfId="0" applyFont="1" applyFill="1" applyBorder="1" applyAlignment="1">
      <alignment horizontal="left" indent="1"/>
    </xf>
    <xf numFmtId="0" fontId="0" fillId="0" borderId="37" xfId="0" applyFill="1" applyBorder="1" applyAlignment="1">
      <alignment horizontal="left" indent="1"/>
    </xf>
    <xf numFmtId="0" fontId="1" fillId="0" borderId="38" xfId="0" applyFont="1" applyFill="1" applyBorder="1" applyAlignment="1">
      <alignment horizontal="left" indent="1"/>
    </xf>
    <xf numFmtId="0" fontId="0" fillId="0" borderId="38" xfId="0" applyFill="1" applyBorder="1" applyAlignment="1">
      <alignment horizontal="left" indent="1"/>
    </xf>
    <xf numFmtId="0" fontId="1" fillId="0" borderId="4" xfId="0" applyFont="1" applyFill="1" applyBorder="1" applyAlignment="1">
      <alignment horizontal="left" indent="1"/>
    </xf>
    <xf numFmtId="0" fontId="1" fillId="0" borderId="5" xfId="0" applyFont="1" applyFill="1" applyBorder="1" applyAlignment="1">
      <alignment horizontal="left" indent="1"/>
    </xf>
    <xf numFmtId="9" fontId="0" fillId="0" borderId="7" xfId="0" applyNumberFormat="1" applyBorder="1" applyAlignment="1">
      <alignment horizontal="right" indent="1"/>
    </xf>
    <xf numFmtId="9" fontId="0" fillId="0" borderId="7" xfId="0" applyNumberFormat="1" applyFill="1" applyBorder="1" applyAlignment="1">
      <alignment horizontal="right" indent="1"/>
    </xf>
    <xf numFmtId="9" fontId="1" fillId="0" borderId="7" xfId="0" applyNumberFormat="1" applyFont="1" applyBorder="1" applyAlignment="1">
      <alignment horizontal="right" indent="1"/>
    </xf>
    <xf numFmtId="9" fontId="1" fillId="0" borderId="21" xfId="0" applyNumberFormat="1" applyFont="1" applyBorder="1" applyAlignment="1">
      <alignment horizontal="right" indent="1"/>
    </xf>
    <xf numFmtId="9" fontId="0" fillId="0" borderId="31" xfId="0" applyNumberFormat="1" applyBorder="1" applyAlignment="1">
      <alignment horizontal="right" indent="1"/>
    </xf>
    <xf numFmtId="9" fontId="0" fillId="0" borderId="21" xfId="0" applyNumberFormat="1" applyBorder="1" applyAlignment="1">
      <alignment horizontal="right" indent="1"/>
    </xf>
    <xf numFmtId="9" fontId="0" fillId="0" borderId="0" xfId="0" applyNumberFormat="1" applyAlignment="1">
      <alignment horizontal="right" indent="1"/>
    </xf>
    <xf numFmtId="9" fontId="0" fillId="0" borderId="3" xfId="0" applyNumberFormat="1" applyBorder="1" applyAlignment="1">
      <alignment horizontal="right" indent="1"/>
    </xf>
    <xf numFmtId="9" fontId="0" fillId="0" borderId="33" xfId="0" applyNumberFormat="1" applyBorder="1" applyAlignment="1">
      <alignment horizontal="right" indent="1"/>
    </xf>
    <xf numFmtId="9" fontId="0" fillId="0" borderId="1" xfId="1" applyFont="1" applyBorder="1" applyAlignment="1">
      <alignment horizontal="right" indent="1"/>
    </xf>
    <xf numFmtId="9" fontId="0" fillId="0" borderId="35" xfId="1" applyFont="1" applyBorder="1" applyAlignment="1">
      <alignment horizontal="right" indent="1"/>
    </xf>
    <xf numFmtId="9" fontId="0" fillId="0" borderId="6" xfId="1" applyFont="1" applyBorder="1" applyAlignment="1">
      <alignment horizontal="right" indent="2"/>
    </xf>
    <xf numFmtId="0" fontId="1" fillId="0" borderId="45" xfId="0" applyFont="1" applyFill="1" applyBorder="1" applyAlignment="1">
      <alignment horizontal="left" indent="1"/>
    </xf>
    <xf numFmtId="0" fontId="1" fillId="0" borderId="46" xfId="0" applyFont="1" applyFill="1" applyBorder="1" applyAlignment="1">
      <alignment horizontal="left" indent="1"/>
    </xf>
    <xf numFmtId="164" fontId="1" fillId="0" borderId="2" xfId="0" applyNumberFormat="1" applyFont="1" applyBorder="1" applyAlignment="1">
      <alignment horizontal="left" indent="1"/>
    </xf>
    <xf numFmtId="164" fontId="1" fillId="0" borderId="26" xfId="0" applyNumberFormat="1" applyFont="1" applyBorder="1" applyAlignment="1">
      <alignment horizontal="left" indent="1"/>
    </xf>
    <xf numFmtId="164" fontId="1" fillId="0" borderId="40" xfId="0" applyNumberFormat="1" applyFont="1" applyFill="1" applyBorder="1" applyAlignment="1">
      <alignment horizontal="left" indent="1"/>
    </xf>
    <xf numFmtId="164" fontId="1" fillId="0" borderId="22" xfId="0" applyNumberFormat="1" applyFont="1" applyFill="1" applyBorder="1" applyAlignment="1">
      <alignment horizontal="left" indent="1"/>
    </xf>
    <xf numFmtId="164" fontId="0" fillId="0" borderId="40" xfId="0" applyNumberFormat="1" applyFill="1" applyBorder="1" applyAlignment="1">
      <alignment horizontal="left" indent="1"/>
    </xf>
    <xf numFmtId="164" fontId="0" fillId="0" borderId="22" xfId="0" applyNumberFormat="1" applyFill="1" applyBorder="1" applyAlignment="1">
      <alignment horizontal="left" indent="1"/>
    </xf>
    <xf numFmtId="164" fontId="0" fillId="0" borderId="49" xfId="0" applyNumberFormat="1" applyFill="1" applyBorder="1" applyAlignment="1">
      <alignment horizontal="left" indent="1"/>
    </xf>
    <xf numFmtId="164" fontId="0" fillId="0" borderId="48" xfId="0" applyNumberFormat="1" applyFill="1" applyBorder="1" applyAlignment="1">
      <alignment horizontal="left" indent="1"/>
    </xf>
    <xf numFmtId="164" fontId="1" fillId="0" borderId="41" xfId="0" applyNumberFormat="1" applyFont="1" applyFill="1" applyBorder="1" applyAlignment="1">
      <alignment horizontal="left" indent="1"/>
    </xf>
    <xf numFmtId="164" fontId="0" fillId="0" borderId="41" xfId="0" applyNumberFormat="1" applyFill="1" applyBorder="1" applyAlignment="1">
      <alignment horizontal="left" indent="1"/>
    </xf>
    <xf numFmtId="164" fontId="1" fillId="0" borderId="49" xfId="0" applyNumberFormat="1" applyFont="1" applyFill="1" applyBorder="1" applyAlignment="1">
      <alignment horizontal="left" indent="1"/>
    </xf>
    <xf numFmtId="164" fontId="1" fillId="0" borderId="8" xfId="0" applyNumberFormat="1" applyFont="1" applyFill="1" applyBorder="1" applyAlignment="1">
      <alignment horizontal="left" indent="1"/>
    </xf>
    <xf numFmtId="164" fontId="1" fillId="0" borderId="19" xfId="0" applyNumberFormat="1" applyFont="1" applyFill="1" applyBorder="1" applyAlignment="1">
      <alignment horizontal="left" indent="1"/>
    </xf>
    <xf numFmtId="164" fontId="1" fillId="0" borderId="48" xfId="0" applyNumberFormat="1" applyFont="1" applyFill="1" applyBorder="1" applyAlignment="1">
      <alignment horizontal="left" indent="1"/>
    </xf>
    <xf numFmtId="164" fontId="0" fillId="0" borderId="44" xfId="0" applyNumberFormat="1" applyFill="1" applyBorder="1" applyAlignment="1">
      <alignment horizontal="left" indent="1"/>
    </xf>
    <xf numFmtId="9" fontId="0" fillId="0" borderId="50" xfId="1" applyFont="1" applyBorder="1" applyAlignment="1">
      <alignment horizontal="right" indent="2"/>
    </xf>
    <xf numFmtId="164" fontId="1" fillId="0" borderId="22" xfId="0" applyNumberFormat="1" applyFont="1" applyFill="1" applyBorder="1" applyAlignment="1">
      <alignment horizontal="right" indent="1"/>
    </xf>
    <xf numFmtId="164" fontId="0" fillId="0" borderId="22" xfId="0" applyNumberFormat="1" applyFill="1" applyBorder="1" applyAlignment="1">
      <alignment horizontal="right" indent="1"/>
    </xf>
    <xf numFmtId="164" fontId="0" fillId="0" borderId="47" xfId="0" applyNumberFormat="1" applyFill="1" applyBorder="1" applyAlignment="1">
      <alignment horizontal="right" indent="1"/>
    </xf>
    <xf numFmtId="164" fontId="1" fillId="0" borderId="48" xfId="0" applyNumberFormat="1" applyFont="1" applyFill="1" applyBorder="1" applyAlignment="1">
      <alignment horizontal="right" indent="1"/>
    </xf>
    <xf numFmtId="164" fontId="1" fillId="0" borderId="49" xfId="0" applyNumberFormat="1" applyFont="1" applyFill="1" applyBorder="1" applyAlignment="1">
      <alignment horizontal="right" indent="1"/>
    </xf>
    <xf numFmtId="164" fontId="1" fillId="0" borderId="19" xfId="0" applyNumberFormat="1" applyFont="1" applyFill="1" applyBorder="1" applyAlignment="1">
      <alignment horizontal="right" indent="1"/>
    </xf>
    <xf numFmtId="164" fontId="0" fillId="0" borderId="30" xfId="0" applyNumberFormat="1" applyFill="1" applyBorder="1" applyAlignment="1">
      <alignment horizontal="right" indent="1"/>
    </xf>
    <xf numFmtId="164" fontId="1" fillId="0" borderId="8" xfId="0" applyNumberFormat="1" applyFont="1" applyFill="1" applyBorder="1" applyAlignment="1">
      <alignment horizontal="right" indent="1"/>
    </xf>
    <xf numFmtId="0" fontId="2" fillId="2" borderId="28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40" xfId="0" applyFont="1" applyFill="1" applyBorder="1" applyAlignment="1">
      <alignment horizontal="left" indent="1"/>
    </xf>
    <xf numFmtId="0" fontId="0" fillId="0" borderId="40" xfId="0" applyFill="1" applyBorder="1" applyAlignment="1">
      <alignment horizontal="left" indent="1"/>
    </xf>
    <xf numFmtId="0" fontId="1" fillId="0" borderId="41" xfId="0" applyFont="1" applyFill="1" applyBorder="1" applyAlignment="1">
      <alignment horizontal="left" indent="1"/>
    </xf>
    <xf numFmtId="0" fontId="0" fillId="0" borderId="41" xfId="0" applyFill="1" applyBorder="1" applyAlignment="1">
      <alignment horizontal="left" indent="1"/>
    </xf>
    <xf numFmtId="0" fontId="1" fillId="0" borderId="42" xfId="0" applyFont="1" applyFill="1" applyBorder="1" applyAlignment="1">
      <alignment horizontal="left" indent="1"/>
    </xf>
    <xf numFmtId="0" fontId="1" fillId="0" borderId="43" xfId="0" applyFont="1" applyFill="1" applyBorder="1" applyAlignment="1">
      <alignment horizontal="left" indent="1"/>
    </xf>
    <xf numFmtId="0" fontId="0" fillId="0" borderId="44" xfId="0" applyFill="1" applyBorder="1" applyAlignment="1">
      <alignment horizontal="left" indent="1"/>
    </xf>
    <xf numFmtId="2" fontId="0" fillId="0" borderId="40" xfId="0" applyNumberFormat="1" applyFill="1" applyBorder="1" applyAlignment="1">
      <alignment horizontal="left" indent="1"/>
    </xf>
    <xf numFmtId="2" fontId="1" fillId="0" borderId="41" xfId="0" applyNumberFormat="1" applyFont="1" applyFill="1" applyBorder="1" applyAlignment="1">
      <alignment horizontal="left" indent="1"/>
    </xf>
    <xf numFmtId="9" fontId="0" fillId="0" borderId="0" xfId="1" applyFont="1" applyBorder="1" applyAlignment="1">
      <alignment horizontal="center"/>
    </xf>
    <xf numFmtId="0" fontId="1" fillId="0" borderId="27" xfId="0" applyFont="1" applyFill="1" applyBorder="1" applyAlignment="1">
      <alignment horizontal="left" indent="1"/>
    </xf>
    <xf numFmtId="9" fontId="0" fillId="0" borderId="20" xfId="0" applyNumberFormat="1" applyBorder="1" applyAlignment="1">
      <alignment horizontal="right" indent="1"/>
    </xf>
    <xf numFmtId="0" fontId="0" fillId="0" borderId="0" xfId="0" applyFill="1" applyBorder="1" applyAlignment="1">
      <alignment horizontal="left" indent="1"/>
    </xf>
    <xf numFmtId="164" fontId="0" fillId="0" borderId="0" xfId="0" applyNumberFormat="1" applyFill="1" applyBorder="1" applyAlignment="1">
      <alignment horizontal="left" indent="1"/>
    </xf>
    <xf numFmtId="0" fontId="4" fillId="0" borderId="8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left" indent="1"/>
    </xf>
    <xf numFmtId="2" fontId="0" fillId="0" borderId="41" xfId="0" applyNumberFormat="1" applyFill="1" applyBorder="1" applyAlignment="1">
      <alignment horizontal="left" indent="1"/>
    </xf>
    <xf numFmtId="2" fontId="0" fillId="0" borderId="0" xfId="0" applyNumberFormat="1" applyFill="1" applyBorder="1" applyAlignment="1">
      <alignment horizontal="left" indent="1"/>
    </xf>
    <xf numFmtId="2" fontId="0" fillId="0" borderId="44" xfId="0" applyNumberFormat="1" applyFill="1" applyBorder="1" applyAlignment="1">
      <alignment horizontal="left" indent="1"/>
    </xf>
    <xf numFmtId="0" fontId="2" fillId="2" borderId="29" xfId="0" applyFont="1" applyFill="1" applyBorder="1" applyAlignment="1">
      <alignment horizontal="left"/>
    </xf>
    <xf numFmtId="2" fontId="1" fillId="0" borderId="0" xfId="0" quotePrefix="1" applyNumberFormat="1" applyFont="1" applyFill="1" applyBorder="1" applyAlignment="1">
      <alignment horizontal="center"/>
    </xf>
    <xf numFmtId="2" fontId="1" fillId="0" borderId="20" xfId="0" quotePrefix="1" applyNumberFormat="1" applyFont="1" applyFill="1" applyBorder="1" applyAlignment="1">
      <alignment horizontal="center"/>
    </xf>
    <xf numFmtId="164" fontId="1" fillId="0" borderId="0" xfId="0" quotePrefix="1" applyNumberFormat="1" applyFont="1" applyFill="1" applyBorder="1" applyAlignment="1">
      <alignment horizontal="center"/>
    </xf>
    <xf numFmtId="164" fontId="1" fillId="0" borderId="22" xfId="0" quotePrefix="1" applyNumberFormat="1" applyFont="1" applyFill="1" applyBorder="1" applyAlignment="1">
      <alignment horizontal="center"/>
    </xf>
    <xf numFmtId="9" fontId="1" fillId="0" borderId="20" xfId="0" quotePrefix="1" applyNumberFormat="1" applyFont="1" applyBorder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164" fontId="1" fillId="0" borderId="22" xfId="0" quotePrefix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9" fontId="1" fillId="0" borderId="52" xfId="1" quotePrefix="1" applyFont="1" applyBorder="1" applyAlignment="1">
      <alignment horizontal="center"/>
    </xf>
    <xf numFmtId="0" fontId="1" fillId="0" borderId="39" xfId="0" applyFont="1" applyFill="1" applyBorder="1" applyAlignment="1">
      <alignment horizontal="left" indent="1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wrapText="1"/>
    </xf>
    <xf numFmtId="4" fontId="1" fillId="0" borderId="0" xfId="0" applyNumberFormat="1" applyFont="1" applyFill="1" applyBorder="1" applyAlignment="1">
      <alignment horizontal="left" indent="1"/>
    </xf>
    <xf numFmtId="4" fontId="1" fillId="0" borderId="40" xfId="0" applyNumberFormat="1" applyFont="1" applyFill="1" applyBorder="1" applyAlignment="1">
      <alignment horizontal="left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53"/>
  <sheetViews>
    <sheetView tabSelected="1" zoomScale="86" zoomScaleNormal="86" workbookViewId="0">
      <selection activeCell="A25" sqref="A25:BP25"/>
    </sheetView>
  </sheetViews>
  <sheetFormatPr defaultRowHeight="12.75" x14ac:dyDescent="0.2"/>
  <cols>
    <col min="1" max="11" width="9.7109375" customWidth="1"/>
    <col min="12" max="12" width="11.7109375" customWidth="1"/>
    <col min="14" max="14" width="9.7109375" customWidth="1"/>
    <col min="15" max="15" width="12.28515625" customWidth="1"/>
    <col min="17" max="18" width="9.7109375" customWidth="1"/>
    <col min="22" max="22" width="9.28515625" bestFit="1" customWidth="1"/>
    <col min="23" max="24" width="9.140625" customWidth="1"/>
    <col min="25" max="25" width="9.140625" style="21" customWidth="1"/>
    <col min="26" max="27" width="0" hidden="1" customWidth="1"/>
    <col min="28" max="28" width="0" style="21" hidden="1" customWidth="1"/>
    <col min="29" max="30" width="0" hidden="1" customWidth="1"/>
    <col min="31" max="31" width="0" style="21" hidden="1" customWidth="1"/>
    <col min="32" max="33" width="0" hidden="1" customWidth="1"/>
    <col min="34" max="34" width="0" style="21" hidden="1" customWidth="1"/>
    <col min="35" max="36" width="0" hidden="1" customWidth="1"/>
    <col min="37" max="37" width="0" style="21" hidden="1" customWidth="1"/>
    <col min="38" max="38" width="10.140625" hidden="1" customWidth="1"/>
    <col min="39" max="39" width="9.7109375" hidden="1" customWidth="1"/>
    <col min="40" max="40" width="8.85546875" style="21" hidden="1" customWidth="1"/>
    <col min="41" max="41" width="10.140625" hidden="1" customWidth="1"/>
    <col min="42" max="42" width="9.140625" hidden="1" customWidth="1"/>
    <col min="43" max="43" width="9.140625" style="21" hidden="1" customWidth="1"/>
    <col min="44" max="44" width="10.140625" hidden="1" customWidth="1"/>
    <col min="45" max="45" width="9.140625" hidden="1" customWidth="1"/>
    <col min="46" max="46" width="9.140625" style="21" hidden="1" customWidth="1"/>
    <col min="47" max="48" width="9.140625" hidden="1" customWidth="1"/>
    <col min="49" max="49" width="9.140625" style="21" hidden="1" customWidth="1"/>
    <col min="50" max="51" width="9.140625" style="5" hidden="1" customWidth="1"/>
    <col min="52" max="52" width="9.140625" hidden="1" customWidth="1"/>
    <col min="53" max="54" width="9.140625" style="5" hidden="1" customWidth="1"/>
    <col min="55" max="55" width="9.140625" hidden="1" customWidth="1"/>
    <col min="56" max="57" width="9.140625" style="5" hidden="1" customWidth="1"/>
    <col min="58" max="58" width="9.140625" hidden="1" customWidth="1"/>
    <col min="59" max="60" width="9.140625" style="5" hidden="1" customWidth="1"/>
    <col min="61" max="64" width="9.140625" hidden="1" customWidth="1"/>
    <col min="65" max="65" width="11.7109375" hidden="1" customWidth="1"/>
    <col min="66" max="67" width="9.140625" hidden="1" customWidth="1"/>
    <col min="68" max="68" width="11.7109375" customWidth="1"/>
  </cols>
  <sheetData>
    <row r="1" spans="1:68" ht="15" x14ac:dyDescent="0.25">
      <c r="A1" s="109" t="s">
        <v>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10"/>
      <c r="BO1" s="110"/>
      <c r="BP1" s="110"/>
    </row>
    <row r="2" spans="1:68" ht="15" x14ac:dyDescent="0.25">
      <c r="A2" s="111" t="s">
        <v>14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2"/>
      <c r="BO2" s="112"/>
      <c r="BP2" s="112"/>
    </row>
    <row r="3" spans="1:68" ht="10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7"/>
      <c r="BO3" s="47"/>
      <c r="BP3" s="47"/>
    </row>
    <row r="4" spans="1:68" ht="15.75" thickBot="1" x14ac:dyDescent="0.3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</row>
    <row r="5" spans="1:68" ht="39" customHeight="1" thickTop="1" x14ac:dyDescent="0.25">
      <c r="A5" s="36"/>
      <c r="B5" s="104" t="s">
        <v>60</v>
      </c>
      <c r="C5" s="107"/>
      <c r="D5" s="108"/>
      <c r="E5" s="104" t="s">
        <v>59</v>
      </c>
      <c r="F5" s="107"/>
      <c r="G5" s="108"/>
      <c r="H5" s="104" t="s">
        <v>58</v>
      </c>
      <c r="I5" s="107"/>
      <c r="J5" s="108"/>
      <c r="K5" s="104" t="s">
        <v>57</v>
      </c>
      <c r="L5" s="107"/>
      <c r="M5" s="108"/>
      <c r="N5" s="104" t="s">
        <v>56</v>
      </c>
      <c r="O5" s="107"/>
      <c r="P5" s="108"/>
      <c r="Q5" s="104" t="s">
        <v>55</v>
      </c>
      <c r="R5" s="107"/>
      <c r="S5" s="108"/>
      <c r="T5" s="104" t="s">
        <v>31</v>
      </c>
      <c r="U5" s="107"/>
      <c r="V5" s="108"/>
      <c r="W5" s="104" t="s">
        <v>23</v>
      </c>
      <c r="X5" s="113"/>
      <c r="Y5" s="114"/>
      <c r="Z5" s="115" t="s">
        <v>24</v>
      </c>
      <c r="AA5" s="113"/>
      <c r="AB5" s="114"/>
      <c r="AC5" s="115" t="s">
        <v>25</v>
      </c>
      <c r="AD5" s="113"/>
      <c r="AE5" s="114"/>
      <c r="AF5" s="115" t="s">
        <v>22</v>
      </c>
      <c r="AG5" s="116"/>
      <c r="AH5" s="117"/>
      <c r="AI5" s="115" t="s">
        <v>21</v>
      </c>
      <c r="AJ5" s="113"/>
      <c r="AK5" s="114"/>
      <c r="AL5" s="115" t="s">
        <v>20</v>
      </c>
      <c r="AM5" s="113"/>
      <c r="AN5" s="114"/>
      <c r="AO5" s="115" t="s">
        <v>19</v>
      </c>
      <c r="AP5" s="104"/>
      <c r="AQ5" s="105"/>
      <c r="AR5" s="104" t="s">
        <v>18</v>
      </c>
      <c r="AS5" s="104"/>
      <c r="AT5" s="105"/>
      <c r="AU5" s="104" t="s">
        <v>16</v>
      </c>
      <c r="AV5" s="104"/>
      <c r="AW5" s="105"/>
      <c r="AX5" s="115" t="s">
        <v>17</v>
      </c>
      <c r="AY5" s="104"/>
      <c r="AZ5" s="105"/>
      <c r="BA5" s="104" t="s">
        <v>11</v>
      </c>
      <c r="BB5" s="104"/>
      <c r="BC5" s="105"/>
      <c r="BD5" s="106" t="s">
        <v>10</v>
      </c>
      <c r="BE5" s="106"/>
      <c r="BF5" s="106"/>
      <c r="BG5" s="106" t="s">
        <v>9</v>
      </c>
      <c r="BH5" s="106"/>
      <c r="BI5" s="106"/>
      <c r="BJ5" s="106" t="s">
        <v>8</v>
      </c>
      <c r="BK5" s="106"/>
      <c r="BL5" s="106"/>
      <c r="BM5" s="106" t="s">
        <v>12</v>
      </c>
      <c r="BN5" s="106"/>
      <c r="BO5" s="106"/>
      <c r="BP5" s="102" t="s">
        <v>67</v>
      </c>
    </row>
    <row r="6" spans="1:68" s="9" customFormat="1" ht="28.5" customHeight="1" x14ac:dyDescent="0.2">
      <c r="A6" s="37" t="s">
        <v>32</v>
      </c>
      <c r="B6" s="6" t="s">
        <v>0</v>
      </c>
      <c r="C6" s="17" t="s">
        <v>1</v>
      </c>
      <c r="D6" s="16" t="s">
        <v>13</v>
      </c>
      <c r="E6" s="6" t="s">
        <v>0</v>
      </c>
      <c r="F6" s="17" t="s">
        <v>1</v>
      </c>
      <c r="G6" s="16" t="s">
        <v>13</v>
      </c>
      <c r="H6" s="6" t="s">
        <v>0</v>
      </c>
      <c r="I6" s="17" t="s">
        <v>1</v>
      </c>
      <c r="J6" s="16" t="s">
        <v>13</v>
      </c>
      <c r="K6" s="6" t="s">
        <v>0</v>
      </c>
      <c r="L6" s="17" t="s">
        <v>1</v>
      </c>
      <c r="M6" s="16" t="s">
        <v>13</v>
      </c>
      <c r="N6" s="6" t="s">
        <v>0</v>
      </c>
      <c r="O6" s="17" t="s">
        <v>1</v>
      </c>
      <c r="P6" s="16" t="s">
        <v>13</v>
      </c>
      <c r="Q6" s="6" t="s">
        <v>0</v>
      </c>
      <c r="R6" s="17" t="s">
        <v>1</v>
      </c>
      <c r="S6" s="16" t="s">
        <v>13</v>
      </c>
      <c r="T6" s="6" t="s">
        <v>0</v>
      </c>
      <c r="U6" s="17" t="s">
        <v>1</v>
      </c>
      <c r="V6" s="16" t="s">
        <v>13</v>
      </c>
      <c r="W6" s="6" t="s">
        <v>0</v>
      </c>
      <c r="X6" s="17" t="s">
        <v>1</v>
      </c>
      <c r="Y6" s="16" t="s">
        <v>13</v>
      </c>
      <c r="Z6" s="6" t="s">
        <v>0</v>
      </c>
      <c r="AA6" s="17" t="s">
        <v>1</v>
      </c>
      <c r="AB6" s="16" t="s">
        <v>13</v>
      </c>
      <c r="AC6" s="6" t="s">
        <v>0</v>
      </c>
      <c r="AD6" s="17" t="s">
        <v>1</v>
      </c>
      <c r="AE6" s="16" t="s">
        <v>13</v>
      </c>
      <c r="AF6" s="6" t="s">
        <v>0</v>
      </c>
      <c r="AG6" s="17" t="s">
        <v>1</v>
      </c>
      <c r="AH6" s="16" t="s">
        <v>13</v>
      </c>
      <c r="AI6" s="6" t="s">
        <v>0</v>
      </c>
      <c r="AJ6" s="17" t="s">
        <v>1</v>
      </c>
      <c r="AK6" s="16" t="s">
        <v>13</v>
      </c>
      <c r="AL6" s="6" t="s">
        <v>0</v>
      </c>
      <c r="AM6" s="17" t="s">
        <v>1</v>
      </c>
      <c r="AN6" s="16" t="s">
        <v>13</v>
      </c>
      <c r="AO6" s="6" t="s">
        <v>0</v>
      </c>
      <c r="AP6" s="17" t="s">
        <v>1</v>
      </c>
      <c r="AQ6" s="16" t="s">
        <v>13</v>
      </c>
      <c r="AR6" s="6" t="s">
        <v>0</v>
      </c>
      <c r="AS6" s="17" t="s">
        <v>1</v>
      </c>
      <c r="AT6" s="16" t="s">
        <v>13</v>
      </c>
      <c r="AU6" s="6" t="s">
        <v>0</v>
      </c>
      <c r="AV6" s="17" t="s">
        <v>1</v>
      </c>
      <c r="AW6" s="6" t="s">
        <v>13</v>
      </c>
      <c r="AX6" s="6" t="s">
        <v>0</v>
      </c>
      <c r="AY6" s="7" t="s">
        <v>1</v>
      </c>
      <c r="AZ6" s="8" t="s">
        <v>13</v>
      </c>
      <c r="BA6" s="6" t="s">
        <v>0</v>
      </c>
      <c r="BB6" s="7" t="s">
        <v>1</v>
      </c>
      <c r="BC6" s="8" t="s">
        <v>13</v>
      </c>
      <c r="BD6" s="6" t="s">
        <v>0</v>
      </c>
      <c r="BE6" s="7" t="s">
        <v>1</v>
      </c>
      <c r="BF6" s="8" t="s">
        <v>13</v>
      </c>
      <c r="BG6" s="6" t="s">
        <v>0</v>
      </c>
      <c r="BH6" s="7" t="s">
        <v>1</v>
      </c>
      <c r="BI6" s="8" t="s">
        <v>13</v>
      </c>
      <c r="BJ6" s="6" t="s">
        <v>0</v>
      </c>
      <c r="BK6" s="7" t="s">
        <v>1</v>
      </c>
      <c r="BL6" s="8" t="s">
        <v>13</v>
      </c>
      <c r="BM6" s="6" t="s">
        <v>0</v>
      </c>
      <c r="BN6" s="7" t="s">
        <v>1</v>
      </c>
      <c r="BO6" s="8" t="s">
        <v>13</v>
      </c>
      <c r="BP6" s="103"/>
    </row>
    <row r="7" spans="1:68" ht="18" customHeight="1" x14ac:dyDescent="0.2">
      <c r="A7" s="98" t="s">
        <v>51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1"/>
    </row>
    <row r="8" spans="1:68" ht="18" customHeight="1" x14ac:dyDescent="0.2">
      <c r="A8" s="54" t="s">
        <v>50</v>
      </c>
      <c r="B8" s="118">
        <v>374.75</v>
      </c>
      <c r="C8" s="132" t="s">
        <v>64</v>
      </c>
      <c r="D8" s="133" t="s">
        <v>64</v>
      </c>
      <c r="E8" s="140">
        <v>443.31</v>
      </c>
      <c r="F8" s="132" t="s">
        <v>64</v>
      </c>
      <c r="G8" s="133" t="s">
        <v>64</v>
      </c>
      <c r="H8" s="140">
        <v>509.12</v>
      </c>
      <c r="I8" s="132" t="s">
        <v>64</v>
      </c>
      <c r="J8" s="133" t="s">
        <v>64</v>
      </c>
      <c r="K8" s="76">
        <v>463.24</v>
      </c>
      <c r="L8" s="90">
        <v>450.07</v>
      </c>
      <c r="M8" s="60">
        <f>K8/L8</f>
        <v>1.029262114782145</v>
      </c>
      <c r="N8" s="76">
        <v>360.83</v>
      </c>
      <c r="O8" s="90">
        <v>329.48</v>
      </c>
      <c r="P8" s="60">
        <f>N8/O8</f>
        <v>1.0951499332281169</v>
      </c>
      <c r="Q8" s="76">
        <v>371.53</v>
      </c>
      <c r="R8" s="77">
        <v>321.73</v>
      </c>
      <c r="S8" s="60">
        <f>Q8/R8</f>
        <v>1.1547881764212227</v>
      </c>
      <c r="T8" s="38">
        <v>425.3</v>
      </c>
      <c r="U8" s="39">
        <v>326.35000000000002</v>
      </c>
      <c r="V8" s="60">
        <f>T8/U8</f>
        <v>1.3032020836525202</v>
      </c>
      <c r="W8" s="38">
        <v>436.92</v>
      </c>
      <c r="X8" s="39">
        <v>342.54</v>
      </c>
      <c r="Y8" s="60">
        <f>W8/X8</f>
        <v>1.2755298651252409</v>
      </c>
      <c r="Z8" s="1">
        <v>371.23</v>
      </c>
      <c r="AA8" s="14">
        <v>315.89</v>
      </c>
      <c r="AB8" s="60">
        <f>Z8/AA8</f>
        <v>1.1751875652917156</v>
      </c>
      <c r="AC8" s="1">
        <v>368.95</v>
      </c>
      <c r="AD8" s="14">
        <v>332.64</v>
      </c>
      <c r="AE8" s="60">
        <f>AC8/AD8</f>
        <v>1.1091570466570466</v>
      </c>
      <c r="AF8" s="1">
        <v>330.26</v>
      </c>
      <c r="AG8" s="14">
        <v>340.5</v>
      </c>
      <c r="AH8" s="67">
        <f>AF8/AG8</f>
        <v>0.96992657856093978</v>
      </c>
      <c r="AI8" s="15">
        <v>379.14</v>
      </c>
      <c r="AJ8" s="14">
        <v>397.38</v>
      </c>
      <c r="AK8" s="60">
        <f>AI8/AJ8</f>
        <v>0.95409935074739538</v>
      </c>
      <c r="AL8" s="1">
        <v>349.53</v>
      </c>
      <c r="AM8" s="14">
        <v>428.61</v>
      </c>
      <c r="AN8" s="60">
        <f>AL8/AM8</f>
        <v>0.81549660530552237</v>
      </c>
      <c r="AO8" s="4">
        <v>380.15</v>
      </c>
      <c r="AP8" s="3">
        <v>259.93</v>
      </c>
      <c r="AQ8" s="69">
        <f>AO8/AP8</f>
        <v>1.4625091370753662</v>
      </c>
      <c r="AR8" s="1">
        <v>312.73</v>
      </c>
      <c r="AS8" s="3">
        <v>430.29</v>
      </c>
      <c r="AT8" s="23">
        <f>AR8/AS8</f>
        <v>0.7267889098050152</v>
      </c>
      <c r="AU8" s="4"/>
      <c r="AV8" s="3"/>
      <c r="AW8" s="23"/>
      <c r="AX8" s="1"/>
      <c r="AY8" s="3"/>
      <c r="AZ8" s="11"/>
      <c r="BA8" s="1"/>
      <c r="BB8" s="3"/>
      <c r="BC8" s="11"/>
      <c r="BD8" s="1"/>
      <c r="BE8" s="2"/>
      <c r="BF8" s="11"/>
      <c r="BG8" s="1"/>
      <c r="BH8" s="3"/>
      <c r="BI8" s="11"/>
      <c r="BJ8" s="4"/>
      <c r="BK8" s="3"/>
      <c r="BL8" s="11"/>
      <c r="BM8" s="1"/>
      <c r="BN8" s="2"/>
      <c r="BO8" s="11"/>
      <c r="BP8" s="71">
        <f>(B8-W8)/W8</f>
        <v>-0.14229149501052826</v>
      </c>
    </row>
    <row r="9" spans="1:68" ht="18" customHeight="1" x14ac:dyDescent="0.2">
      <c r="A9" s="98" t="s">
        <v>33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1"/>
    </row>
    <row r="10" spans="1:68" ht="18" customHeight="1" x14ac:dyDescent="0.2">
      <c r="A10" s="54" t="s">
        <v>68</v>
      </c>
      <c r="B10" s="119">
        <v>605.39</v>
      </c>
      <c r="C10" s="132" t="s">
        <v>64</v>
      </c>
      <c r="D10" s="133" t="s">
        <v>64</v>
      </c>
      <c r="E10" s="125">
        <v>756.52</v>
      </c>
      <c r="F10" s="132" t="s">
        <v>64</v>
      </c>
      <c r="G10" s="133" t="s">
        <v>64</v>
      </c>
      <c r="H10" s="125">
        <v>757.97</v>
      </c>
      <c r="I10" s="132" t="s">
        <v>64</v>
      </c>
      <c r="J10" s="133" t="s">
        <v>64</v>
      </c>
      <c r="K10" s="78">
        <v>548.57000000000005</v>
      </c>
      <c r="L10" s="91">
        <v>415.75</v>
      </c>
      <c r="M10" s="60">
        <f>K10/L10</f>
        <v>1.3194708358388456</v>
      </c>
      <c r="N10" s="78">
        <v>418.55</v>
      </c>
      <c r="O10" s="91">
        <v>504.75</v>
      </c>
      <c r="P10" s="60">
        <f>N10/O10</f>
        <v>0.82922238732045572</v>
      </c>
      <c r="Q10" s="78">
        <v>403.67</v>
      </c>
      <c r="R10" s="79">
        <v>557.67999999999995</v>
      </c>
      <c r="S10" s="60">
        <f>Q10/R10</f>
        <v>0.72383804332233548</v>
      </c>
      <c r="T10" s="38">
        <v>451.94</v>
      </c>
      <c r="U10" s="39">
        <v>638.44000000000005</v>
      </c>
      <c r="V10" s="60">
        <f>T10/U10</f>
        <v>0.70788171167220093</v>
      </c>
      <c r="W10" s="38">
        <v>469.99</v>
      </c>
      <c r="X10" s="39">
        <v>601.59</v>
      </c>
      <c r="Y10" s="60">
        <f>W10/X10</f>
        <v>0.78124636380258983</v>
      </c>
      <c r="Z10" s="1">
        <v>424.69</v>
      </c>
      <c r="AA10" s="14">
        <v>707.05</v>
      </c>
      <c r="AB10" s="60">
        <f>Z10/AA10</f>
        <v>0.60065059048157843</v>
      </c>
      <c r="AC10" s="1">
        <v>494.28</v>
      </c>
      <c r="AD10" s="14">
        <v>687.51</v>
      </c>
      <c r="AE10" s="60">
        <f>AC10/AD10</f>
        <v>0.71894226993061916</v>
      </c>
      <c r="AF10" s="1">
        <v>418.28</v>
      </c>
      <c r="AG10" s="14">
        <v>525.16999999999996</v>
      </c>
      <c r="AH10" s="67">
        <f>AF10/AG10</f>
        <v>0.7964659062779671</v>
      </c>
      <c r="AI10" s="15">
        <v>529.5</v>
      </c>
      <c r="AJ10" s="14">
        <v>465.9</v>
      </c>
      <c r="AK10" s="60">
        <f>AI10/AJ10</f>
        <v>1.13650998068255</v>
      </c>
      <c r="AL10" s="1">
        <v>477.33</v>
      </c>
      <c r="AM10" s="14">
        <v>549.30999999999995</v>
      </c>
      <c r="AN10" s="60">
        <f>AL10/AM10</f>
        <v>0.86896288070488437</v>
      </c>
      <c r="AO10" s="10">
        <v>506.87</v>
      </c>
      <c r="AP10" s="3">
        <v>467.54</v>
      </c>
      <c r="AQ10" s="69">
        <f>AO10/AP10</f>
        <v>1.0841211447148906</v>
      </c>
      <c r="AR10" s="1">
        <v>500.34</v>
      </c>
      <c r="AS10" s="3">
        <v>503.36</v>
      </c>
      <c r="AT10" s="23">
        <f>AR10/AS10</f>
        <v>0.99400031786395415</v>
      </c>
      <c r="AU10" s="4">
        <v>410.94</v>
      </c>
      <c r="AV10" s="3">
        <v>234.99</v>
      </c>
      <c r="AW10" s="23">
        <f>((AU10/AV10)*100)/100</f>
        <v>1.7487552661815393</v>
      </c>
      <c r="AX10" s="1">
        <v>338.51</v>
      </c>
      <c r="AY10" s="3">
        <v>231.46</v>
      </c>
      <c r="AZ10" s="11">
        <f>((AX10/AY10)*100)/100</f>
        <v>1.4624989198997667</v>
      </c>
      <c r="BA10" s="1">
        <v>354.33</v>
      </c>
      <c r="BB10" s="3">
        <v>198.88</v>
      </c>
      <c r="BC10" s="11">
        <f>((BA10/BB10)*100)/100</f>
        <v>1.7816271118262268</v>
      </c>
      <c r="BD10" s="1">
        <v>360.45</v>
      </c>
      <c r="BE10" s="2">
        <v>192.22</v>
      </c>
      <c r="BF10" s="11">
        <f>((BD10/BE10)*100/100)</f>
        <v>1.875195088960566</v>
      </c>
      <c r="BG10" s="1">
        <v>313.95</v>
      </c>
      <c r="BH10" s="3">
        <v>202.7</v>
      </c>
      <c r="BI10" s="11">
        <f>((BG10/BH10)*100/100)</f>
        <v>1.5488406512086828</v>
      </c>
      <c r="BJ10" s="4">
        <v>274.45999999999998</v>
      </c>
      <c r="BK10" s="3">
        <v>191.08</v>
      </c>
      <c r="BL10" s="11">
        <f>BJ10/BK10</f>
        <v>1.4363617333054217</v>
      </c>
      <c r="BM10" s="1">
        <v>266.67</v>
      </c>
      <c r="BN10" s="3">
        <v>184.46</v>
      </c>
      <c r="BO10" s="11">
        <f>BM10/BN10</f>
        <v>1.4456792800607179</v>
      </c>
      <c r="BP10" s="71">
        <f>(B10-W10)/W10</f>
        <v>0.28809123598374425</v>
      </c>
    </row>
    <row r="11" spans="1:68" ht="18" customHeight="1" x14ac:dyDescent="0.2">
      <c r="A11" s="98" t="s">
        <v>34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1"/>
    </row>
    <row r="12" spans="1:68" ht="18" customHeight="1" x14ac:dyDescent="0.2">
      <c r="A12" s="54" t="s">
        <v>69</v>
      </c>
      <c r="B12" s="119">
        <v>633.54999999999995</v>
      </c>
      <c r="C12" s="132" t="s">
        <v>64</v>
      </c>
      <c r="D12" s="133" t="s">
        <v>64</v>
      </c>
      <c r="E12" s="125">
        <v>729.09</v>
      </c>
      <c r="F12" s="132" t="s">
        <v>64</v>
      </c>
      <c r="G12" s="133" t="s">
        <v>64</v>
      </c>
      <c r="H12" s="125">
        <v>617.54</v>
      </c>
      <c r="I12" s="132" t="s">
        <v>64</v>
      </c>
      <c r="J12" s="133" t="s">
        <v>64</v>
      </c>
      <c r="K12" s="78">
        <v>583.24</v>
      </c>
      <c r="L12" s="91">
        <v>672.87</v>
      </c>
      <c r="M12" s="60">
        <f>K12/L12</f>
        <v>0.86679447738790549</v>
      </c>
      <c r="N12" s="78">
        <v>499.6</v>
      </c>
      <c r="O12" s="91">
        <v>568.54999999999995</v>
      </c>
      <c r="P12" s="60">
        <f>N12/O12</f>
        <v>0.87872658517280811</v>
      </c>
      <c r="Q12" s="78">
        <v>495.61</v>
      </c>
      <c r="R12" s="79">
        <v>547.02</v>
      </c>
      <c r="S12" s="60">
        <f>Q12/R12</f>
        <v>0.9060180614968375</v>
      </c>
      <c r="T12" s="42">
        <v>578.07000000000005</v>
      </c>
      <c r="U12" s="43">
        <v>556.24</v>
      </c>
      <c r="V12" s="61">
        <f>T12/U12</f>
        <v>1.0392456493599886</v>
      </c>
      <c r="W12" s="42">
        <v>612.11</v>
      </c>
      <c r="X12" s="43">
        <v>493.24</v>
      </c>
      <c r="Y12" s="60">
        <f>W12/X12</f>
        <v>1.2409982969751034</v>
      </c>
      <c r="Z12" s="4">
        <v>464.84</v>
      </c>
      <c r="AA12" s="12">
        <v>473.72</v>
      </c>
      <c r="AB12" s="60">
        <f>Z12/AA12</f>
        <v>0.98125474964113812</v>
      </c>
      <c r="AC12" s="4">
        <v>440.24</v>
      </c>
      <c r="AD12" s="12">
        <v>491.63</v>
      </c>
      <c r="AE12" s="60">
        <f>AC12/AD12</f>
        <v>0.89547017065679479</v>
      </c>
      <c r="AF12" s="4">
        <v>413.42</v>
      </c>
      <c r="AG12" s="12">
        <v>498.32</v>
      </c>
      <c r="AH12" s="67">
        <f>AF12/AG12</f>
        <v>0.82962754856317233</v>
      </c>
      <c r="AI12" s="13">
        <v>398.38</v>
      </c>
      <c r="AJ12" s="12">
        <v>465.62</v>
      </c>
      <c r="AK12" s="60">
        <f>AI12/AJ12</f>
        <v>0.85559039560156347</v>
      </c>
      <c r="AL12" s="4">
        <v>414.81</v>
      </c>
      <c r="AM12" s="12">
        <v>484.61</v>
      </c>
      <c r="AN12" s="60">
        <f>AL12/AM12</f>
        <v>0.85596665359773838</v>
      </c>
      <c r="AO12" s="4">
        <v>472.34</v>
      </c>
      <c r="AP12" s="3">
        <v>459.72</v>
      </c>
      <c r="AQ12" s="69">
        <f>AO12/AP12</f>
        <v>1.027451492212651</v>
      </c>
      <c r="AR12" s="1">
        <v>436.33</v>
      </c>
      <c r="AS12" s="3">
        <v>477.77</v>
      </c>
      <c r="AT12" s="23">
        <f>AR12/AS12</f>
        <v>0.91326370429286063</v>
      </c>
      <c r="AU12" s="4">
        <v>354.5</v>
      </c>
      <c r="AV12" s="3">
        <v>440.9</v>
      </c>
      <c r="AW12" s="23">
        <f>AU12/AV12</f>
        <v>0.80403719664322981</v>
      </c>
      <c r="AX12" s="1">
        <v>336.99</v>
      </c>
      <c r="AY12" s="3">
        <v>400.98</v>
      </c>
      <c r="AZ12" s="11">
        <f>AX12/AY12</f>
        <v>0.84041598084692504</v>
      </c>
      <c r="BA12" s="1">
        <v>364.66</v>
      </c>
      <c r="BB12" s="3">
        <v>368.91</v>
      </c>
      <c r="BC12" s="11">
        <f>BA12/BB12</f>
        <v>0.98847957496408334</v>
      </c>
      <c r="BD12" s="1">
        <v>260.39</v>
      </c>
      <c r="BE12" s="2">
        <v>334.21</v>
      </c>
      <c r="BF12" s="11">
        <f>BD12/BE12</f>
        <v>0.77912091200143618</v>
      </c>
      <c r="BG12" s="1">
        <v>333.34</v>
      </c>
      <c r="BH12" s="3">
        <v>385.92</v>
      </c>
      <c r="BI12" s="11">
        <f>BG12/BH12</f>
        <v>0.86375414593698163</v>
      </c>
      <c r="BJ12" s="4">
        <v>354.45</v>
      </c>
      <c r="BK12" s="3">
        <v>396.6</v>
      </c>
      <c r="BL12" s="11">
        <f>BJ12/BK12</f>
        <v>0.89372163388804837</v>
      </c>
      <c r="BM12" s="1">
        <v>377.63</v>
      </c>
      <c r="BN12" s="2">
        <v>396.65</v>
      </c>
      <c r="BO12" s="11">
        <f>BM12/BN12</f>
        <v>0.95204840539518476</v>
      </c>
      <c r="BP12" s="71">
        <f>(B12-W12)/W12</f>
        <v>3.5026384146640215E-2</v>
      </c>
    </row>
    <row r="13" spans="1:68" ht="18" customHeight="1" x14ac:dyDescent="0.2">
      <c r="A13" s="98" t="s">
        <v>35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1"/>
    </row>
    <row r="14" spans="1:68" ht="18" customHeight="1" x14ac:dyDescent="0.2">
      <c r="A14" s="55" t="s">
        <v>2</v>
      </c>
      <c r="B14" s="125">
        <v>492.5</v>
      </c>
      <c r="C14" s="132" t="s">
        <v>64</v>
      </c>
      <c r="D14" s="133" t="s">
        <v>64</v>
      </c>
      <c r="E14" s="125">
        <v>420.3</v>
      </c>
      <c r="F14" s="132" t="s">
        <v>64</v>
      </c>
      <c r="G14" s="133" t="s">
        <v>64</v>
      </c>
      <c r="H14" s="125">
        <v>426.51</v>
      </c>
      <c r="I14" s="132" t="s">
        <v>64</v>
      </c>
      <c r="J14" s="133" t="s">
        <v>64</v>
      </c>
      <c r="K14" s="78">
        <v>433.05</v>
      </c>
      <c r="L14" s="92">
        <v>599.30999999999995</v>
      </c>
      <c r="M14" s="60">
        <f>K14/L14</f>
        <v>0.72258096811333039</v>
      </c>
      <c r="N14" s="78">
        <v>386.18</v>
      </c>
      <c r="O14" s="92">
        <v>559.76</v>
      </c>
      <c r="P14" s="60">
        <f>N14/O14</f>
        <v>0.68990281549235388</v>
      </c>
      <c r="Q14" s="78">
        <v>365.89</v>
      </c>
      <c r="R14" s="80">
        <v>549.15</v>
      </c>
      <c r="S14" s="60">
        <f>Q14/R14</f>
        <v>0.66628425748884645</v>
      </c>
      <c r="T14" s="38">
        <v>389.5</v>
      </c>
      <c r="U14" s="39">
        <v>492.74</v>
      </c>
      <c r="V14" s="60">
        <f>T14/U14</f>
        <v>0.79047773673742738</v>
      </c>
      <c r="W14" s="38">
        <v>392.37</v>
      </c>
      <c r="X14" s="39">
        <v>542.75</v>
      </c>
      <c r="Y14" s="60">
        <f>W14/X14</f>
        <v>0.72292952556425616</v>
      </c>
      <c r="Z14" s="1">
        <v>349.79</v>
      </c>
      <c r="AA14" s="14">
        <v>508.54</v>
      </c>
      <c r="AB14" s="60">
        <f>Z14/AA14</f>
        <v>0.6878318323042435</v>
      </c>
      <c r="AC14" s="1">
        <v>354.87</v>
      </c>
      <c r="AD14" s="14">
        <v>518.70000000000005</v>
      </c>
      <c r="AE14" s="60">
        <f>AC14/AD14</f>
        <v>0.68415268941584728</v>
      </c>
      <c r="AF14" s="1">
        <v>297.07</v>
      </c>
      <c r="AG14" s="14">
        <v>498.1</v>
      </c>
      <c r="AH14" s="67">
        <f>AF14/AG14</f>
        <v>0.59640634410760884</v>
      </c>
      <c r="AI14" s="15">
        <v>295.67</v>
      </c>
      <c r="AJ14" s="14">
        <v>483.97</v>
      </c>
      <c r="AK14" s="60">
        <f>AI14/AJ14</f>
        <v>0.61092629708453006</v>
      </c>
      <c r="AL14" s="1">
        <v>312</v>
      </c>
      <c r="AM14" s="14">
        <v>473.78</v>
      </c>
      <c r="AN14" s="60">
        <f>AL14/AM14</f>
        <v>0.65853349655958471</v>
      </c>
      <c r="AO14" s="4">
        <v>309.88</v>
      </c>
      <c r="AP14" s="3">
        <v>496.33</v>
      </c>
      <c r="AQ14" s="69">
        <f>AO14/AP14</f>
        <v>0.62434267523623399</v>
      </c>
      <c r="AR14" s="1">
        <v>305.27999999999997</v>
      </c>
      <c r="AS14" s="3">
        <v>523.97</v>
      </c>
      <c r="AT14" s="23">
        <f>AR14/AS14</f>
        <v>0.58262877645666733</v>
      </c>
      <c r="AU14" s="4">
        <v>243.17</v>
      </c>
      <c r="AV14" s="3">
        <v>467.59</v>
      </c>
      <c r="AW14" s="23">
        <f>AU14/AV14</f>
        <v>0.52004961611668343</v>
      </c>
      <c r="AX14" s="1">
        <v>209.32</v>
      </c>
      <c r="AY14" s="3">
        <v>462.37</v>
      </c>
      <c r="AZ14" s="11">
        <f>AX14/AY14</f>
        <v>0.45271103229015719</v>
      </c>
      <c r="BA14" s="1">
        <v>240.58</v>
      </c>
      <c r="BB14" s="3">
        <v>459.34</v>
      </c>
      <c r="BC14" s="11">
        <f>BA14/BB14</f>
        <v>0.52375146949971707</v>
      </c>
      <c r="BD14" s="1">
        <v>235.16</v>
      </c>
      <c r="BE14" s="2">
        <v>466.67</v>
      </c>
      <c r="BF14" s="11">
        <f>BD14/BE14</f>
        <v>0.50391068635224034</v>
      </c>
      <c r="BG14" s="1">
        <v>307.27999999999997</v>
      </c>
      <c r="BH14" s="3">
        <v>453.72</v>
      </c>
      <c r="BI14" s="11">
        <f>BG14/BH14</f>
        <v>0.67724587851538387</v>
      </c>
      <c r="BJ14" s="4">
        <v>278.93</v>
      </c>
      <c r="BK14" s="3">
        <v>408.25</v>
      </c>
      <c r="BL14" s="11">
        <f>BJ14/BK14</f>
        <v>0.68323331292100431</v>
      </c>
      <c r="BM14" s="1">
        <v>235.6</v>
      </c>
      <c r="BN14" s="2">
        <v>385.43</v>
      </c>
      <c r="BO14" s="11">
        <f>BM14/BN14</f>
        <v>0.6112653400098591</v>
      </c>
      <c r="BP14" s="71">
        <f>(B14-W14)/W14</f>
        <v>0.25519280271172617</v>
      </c>
    </row>
    <row r="15" spans="1:68" ht="18" customHeight="1" x14ac:dyDescent="0.2">
      <c r="A15" s="54" t="s">
        <v>49</v>
      </c>
      <c r="B15" s="118">
        <v>669.88</v>
      </c>
      <c r="C15" s="132" t="s">
        <v>64</v>
      </c>
      <c r="D15" s="133" t="s">
        <v>64</v>
      </c>
      <c r="E15" s="163">
        <v>1169.21</v>
      </c>
      <c r="F15" s="132" t="s">
        <v>64</v>
      </c>
      <c r="G15" s="133" t="s">
        <v>64</v>
      </c>
      <c r="H15" s="163">
        <v>1064.28</v>
      </c>
      <c r="I15" s="132" t="s">
        <v>64</v>
      </c>
      <c r="J15" s="133" t="s">
        <v>64</v>
      </c>
      <c r="K15" s="76">
        <v>729.12</v>
      </c>
      <c r="L15" s="93">
        <v>599.30999999999995</v>
      </c>
      <c r="M15" s="60">
        <f>K15/L15</f>
        <v>1.2165990889522953</v>
      </c>
      <c r="N15" s="76">
        <v>607.65</v>
      </c>
      <c r="O15" s="93">
        <v>559.76</v>
      </c>
      <c r="P15" s="60">
        <f>N15/O15</f>
        <v>1.0855545233671573</v>
      </c>
      <c r="Q15" s="76">
        <v>734.04</v>
      </c>
      <c r="R15" s="81">
        <v>549.15</v>
      </c>
      <c r="S15" s="60">
        <f>Q15/R15</f>
        <v>1.3366839661294727</v>
      </c>
      <c r="T15" s="38">
        <v>503.7</v>
      </c>
      <c r="U15" s="39">
        <v>492.74</v>
      </c>
      <c r="V15" s="60">
        <f>T15/U15</f>
        <v>1.0222429678938183</v>
      </c>
      <c r="W15" s="38">
        <v>573.66999999999996</v>
      </c>
      <c r="X15" s="39">
        <v>542.75</v>
      </c>
      <c r="Y15" s="60">
        <f>W15/X15</f>
        <v>1.0569691386457853</v>
      </c>
      <c r="Z15" s="1">
        <v>573.91999999999996</v>
      </c>
      <c r="AA15" s="14">
        <v>508.54</v>
      </c>
      <c r="AB15" s="60">
        <f>Z15/AA15</f>
        <v>1.1285641247492821</v>
      </c>
      <c r="AC15" s="1">
        <v>584.58000000000004</v>
      </c>
      <c r="AD15" s="14">
        <v>518.70000000000005</v>
      </c>
      <c r="AE15" s="60">
        <f>AC15/AD15</f>
        <v>1.1270098322729902</v>
      </c>
      <c r="AF15" s="1">
        <v>434.62</v>
      </c>
      <c r="AG15" s="14">
        <v>498.1</v>
      </c>
      <c r="AH15" s="67">
        <f>AF15/AG15</f>
        <v>0.87255571170447699</v>
      </c>
      <c r="AI15" s="15">
        <v>460.08</v>
      </c>
      <c r="AJ15" s="14">
        <v>483.97</v>
      </c>
      <c r="AK15" s="60">
        <f>AI15/AJ15</f>
        <v>0.9506374362047233</v>
      </c>
      <c r="AL15" s="1">
        <v>465.84</v>
      </c>
      <c r="AM15" s="14">
        <v>473.78</v>
      </c>
      <c r="AN15" s="60">
        <f>AL15/AM15</f>
        <v>0.98324116678627216</v>
      </c>
      <c r="AO15" s="4">
        <v>458.26</v>
      </c>
      <c r="AP15" s="3">
        <v>496.33</v>
      </c>
      <c r="AQ15" s="69">
        <f>AO15/AP15</f>
        <v>0.92329699997985215</v>
      </c>
      <c r="AR15" s="1">
        <v>411.41</v>
      </c>
      <c r="AS15" s="3">
        <v>523.97</v>
      </c>
      <c r="AT15" s="23">
        <f>AR15/AS15</f>
        <v>0.78517854075615012</v>
      </c>
      <c r="AU15" s="4">
        <v>416.74</v>
      </c>
      <c r="AV15" s="3">
        <v>467.59</v>
      </c>
      <c r="AW15" s="23">
        <f>AU15/AV15</f>
        <v>0.89125088218310922</v>
      </c>
      <c r="AX15" s="1">
        <v>408.79</v>
      </c>
      <c r="AY15" s="3">
        <v>462.37</v>
      </c>
      <c r="AZ15" s="11">
        <f>AX15/AY15</f>
        <v>0.88411877933256922</v>
      </c>
      <c r="BA15" s="1">
        <v>357.66</v>
      </c>
      <c r="BB15" s="3">
        <v>459.34</v>
      </c>
      <c r="BC15" s="11">
        <f>BA15/BB15</f>
        <v>0.77863891670657914</v>
      </c>
      <c r="BD15" s="1">
        <v>388</v>
      </c>
      <c r="BE15" s="2">
        <v>466.67</v>
      </c>
      <c r="BF15" s="11">
        <f>BD15/BE15</f>
        <v>0.83142263269548067</v>
      </c>
      <c r="BG15" s="1">
        <v>372.66</v>
      </c>
      <c r="BH15" s="3">
        <v>453.72</v>
      </c>
      <c r="BI15" s="11">
        <f>BG15/BH15</f>
        <v>0.82134355990478713</v>
      </c>
      <c r="BJ15" s="4">
        <v>345.68</v>
      </c>
      <c r="BK15" s="3">
        <v>408.25</v>
      </c>
      <c r="BL15" s="11">
        <f>BJ15/BK15</f>
        <v>0.84673606858542561</v>
      </c>
      <c r="BM15" s="1">
        <v>378.58</v>
      </c>
      <c r="BN15" s="2">
        <v>385.43</v>
      </c>
      <c r="BO15" s="11">
        <f>BM15/BN15</f>
        <v>0.98222764185455202</v>
      </c>
      <c r="BP15" s="71">
        <f>(B15-W15)/W15</f>
        <v>0.16770965886310954</v>
      </c>
    </row>
    <row r="16" spans="1:68" ht="18" customHeight="1" x14ac:dyDescent="0.2">
      <c r="A16" s="98" t="s">
        <v>36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1"/>
    </row>
    <row r="17" spans="1:68" ht="18" customHeight="1" x14ac:dyDescent="0.2">
      <c r="A17" s="54" t="s">
        <v>3</v>
      </c>
      <c r="B17" s="125">
        <v>413.5</v>
      </c>
      <c r="C17" s="132" t="s">
        <v>64</v>
      </c>
      <c r="D17" s="133" t="s">
        <v>64</v>
      </c>
      <c r="E17" s="125">
        <v>397.03</v>
      </c>
      <c r="F17" s="132" t="s">
        <v>64</v>
      </c>
      <c r="G17" s="133" t="s">
        <v>64</v>
      </c>
      <c r="H17" s="125">
        <v>328.6</v>
      </c>
      <c r="I17" s="132" t="s">
        <v>64</v>
      </c>
      <c r="J17" s="133" t="s">
        <v>64</v>
      </c>
      <c r="K17" s="78">
        <v>345.31</v>
      </c>
      <c r="L17" s="92">
        <v>455.52</v>
      </c>
      <c r="M17" s="60">
        <f>K17/L17</f>
        <v>0.75805672637864419</v>
      </c>
      <c r="N17" s="78">
        <v>274.13</v>
      </c>
      <c r="O17" s="92">
        <v>391.04</v>
      </c>
      <c r="P17" s="60">
        <f>N17/O17</f>
        <v>0.70102802782324058</v>
      </c>
      <c r="Q17" s="78">
        <v>245.65</v>
      </c>
      <c r="R17" s="80">
        <v>384.75</v>
      </c>
      <c r="S17" s="60">
        <f>Q17/R17</f>
        <v>0.63846653671215081</v>
      </c>
      <c r="T17" s="38">
        <v>249.61</v>
      </c>
      <c r="U17" s="39">
        <v>378.13</v>
      </c>
      <c r="V17" s="60">
        <f>T17/U17</f>
        <v>0.66011689101631721</v>
      </c>
      <c r="W17" s="38">
        <v>273.83</v>
      </c>
      <c r="X17" s="39">
        <v>446.88</v>
      </c>
      <c r="Y17" s="60">
        <f>W17/X17</f>
        <v>0.61275957751521659</v>
      </c>
      <c r="Z17" s="1">
        <v>332.11</v>
      </c>
      <c r="AA17" s="14">
        <v>545.25</v>
      </c>
      <c r="AB17" s="60">
        <f>Z17/AA17</f>
        <v>0.60909674461256302</v>
      </c>
      <c r="AC17" s="1">
        <v>278.27</v>
      </c>
      <c r="AD17" s="14">
        <v>487.73</v>
      </c>
      <c r="AE17" s="60">
        <f>AC17/AD17</f>
        <v>0.57054107805548149</v>
      </c>
      <c r="AF17" s="1">
        <v>303.36</v>
      </c>
      <c r="AG17" s="14">
        <v>510.86</v>
      </c>
      <c r="AH17" s="67">
        <f>AF17/AG17</f>
        <v>0.59382218220256044</v>
      </c>
      <c r="AI17" s="15">
        <v>315.31</v>
      </c>
      <c r="AJ17" s="14">
        <v>505.81</v>
      </c>
      <c r="AK17" s="60">
        <f>AI17/AJ17</f>
        <v>0.62337636661987705</v>
      </c>
      <c r="AL17" s="1">
        <v>356.88</v>
      </c>
      <c r="AM17" s="14">
        <v>545.75</v>
      </c>
      <c r="AN17" s="60">
        <f>AL17/AM17</f>
        <v>0.65392579019697661</v>
      </c>
      <c r="AO17" s="4">
        <v>327.64</v>
      </c>
      <c r="AP17" s="3">
        <v>481.14</v>
      </c>
      <c r="AQ17" s="69">
        <f>AO17/AP17</f>
        <v>0.68096603899073038</v>
      </c>
      <c r="AR17" s="1">
        <v>239.18</v>
      </c>
      <c r="AS17" s="3">
        <v>454.31</v>
      </c>
      <c r="AT17" s="23">
        <f>AR17/AS17</f>
        <v>0.52646871079219038</v>
      </c>
      <c r="AU17" s="4">
        <v>210.74</v>
      </c>
      <c r="AV17" s="3">
        <v>446.3</v>
      </c>
      <c r="AW17" s="23">
        <f>AU17/AV17</f>
        <v>0.47219359175442527</v>
      </c>
      <c r="AX17" s="1">
        <v>219.77</v>
      </c>
      <c r="AY17" s="3">
        <v>444.26</v>
      </c>
      <c r="AZ17" s="11">
        <f>AX17/AY17</f>
        <v>0.4946877954351056</v>
      </c>
      <c r="BA17" s="1">
        <v>275.27</v>
      </c>
      <c r="BB17" s="3">
        <v>419.37</v>
      </c>
      <c r="BC17" s="11">
        <f>BA17/BB17</f>
        <v>0.65638934592364728</v>
      </c>
      <c r="BD17" s="1">
        <v>236.42</v>
      </c>
      <c r="BE17" s="2">
        <v>360.61</v>
      </c>
      <c r="BF17" s="11">
        <f>BD17/BE17</f>
        <v>0.65561132525442989</v>
      </c>
      <c r="BG17" s="1">
        <v>201.49</v>
      </c>
      <c r="BH17" s="3">
        <v>310.76</v>
      </c>
      <c r="BI17" s="11">
        <f>BG17/BH17</f>
        <v>0.64837816964860351</v>
      </c>
      <c r="BJ17" s="4">
        <v>204.98</v>
      </c>
      <c r="BK17" s="3">
        <v>261.73</v>
      </c>
      <c r="BL17" s="11">
        <f>BJ17/BK17</f>
        <v>0.78317349940778658</v>
      </c>
      <c r="BM17" s="1">
        <v>195.93</v>
      </c>
      <c r="BN17" s="2">
        <v>283.58999999999997</v>
      </c>
      <c r="BO17" s="11">
        <f>BM17/BN17</f>
        <v>0.6908917803871788</v>
      </c>
      <c r="BP17" s="71">
        <f>(B17-W17)/W17</f>
        <v>0.51006098674360012</v>
      </c>
    </row>
    <row r="18" spans="1:68" ht="18" customHeight="1" x14ac:dyDescent="0.2">
      <c r="A18" s="56" t="s">
        <v>30</v>
      </c>
      <c r="B18" s="126">
        <v>906</v>
      </c>
      <c r="C18" s="135" t="s">
        <v>64</v>
      </c>
      <c r="D18" s="134" t="s">
        <v>64</v>
      </c>
      <c r="E18" s="126">
        <v>800.69</v>
      </c>
      <c r="F18" s="135" t="s">
        <v>64</v>
      </c>
      <c r="G18" s="134" t="s">
        <v>64</v>
      </c>
      <c r="H18" s="126">
        <v>810.46</v>
      </c>
      <c r="I18" s="135" t="s">
        <v>64</v>
      </c>
      <c r="J18" s="134" t="s">
        <v>64</v>
      </c>
      <c r="K18" s="82">
        <v>687.04</v>
      </c>
      <c r="L18" s="93">
        <v>455.52</v>
      </c>
      <c r="M18" s="60">
        <f>K18/L18</f>
        <v>1.5082543027748507</v>
      </c>
      <c r="N18" s="82">
        <v>413.88</v>
      </c>
      <c r="O18" s="93">
        <v>391.04</v>
      </c>
      <c r="P18" s="60">
        <f>N18/O18</f>
        <v>1.0584083469721768</v>
      </c>
      <c r="Q18" s="82">
        <v>330.72</v>
      </c>
      <c r="R18" s="81">
        <v>384.75</v>
      </c>
      <c r="S18" s="60">
        <f>Q18/R18</f>
        <v>0.85957115009746599</v>
      </c>
      <c r="T18" s="44">
        <v>364.18</v>
      </c>
      <c r="U18" s="45">
        <v>638.36</v>
      </c>
      <c r="V18" s="60">
        <f>T18/U18</f>
        <v>0.57049313866783635</v>
      </c>
      <c r="W18" s="40">
        <v>444.07</v>
      </c>
      <c r="X18" s="41">
        <v>591.66999999999996</v>
      </c>
      <c r="Y18" s="65">
        <f>W18/X18</f>
        <v>0.75053661669511729</v>
      </c>
      <c r="Z18" s="1">
        <v>563.16999999999996</v>
      </c>
      <c r="AA18" s="14">
        <v>635.03</v>
      </c>
      <c r="AB18" s="60">
        <f>Z18/AA18</f>
        <v>0.88683999181141049</v>
      </c>
      <c r="AC18" s="1">
        <v>480.09</v>
      </c>
      <c r="AD18" s="14">
        <v>547.92999999999995</v>
      </c>
      <c r="AE18" s="60">
        <f>AC18/AD18</f>
        <v>0.87618856423265745</v>
      </c>
      <c r="AF18" s="1">
        <v>469.86</v>
      </c>
      <c r="AG18" s="14">
        <v>541.9</v>
      </c>
      <c r="AH18" s="67">
        <f>AF18/AG18</f>
        <v>0.86706034323675962</v>
      </c>
      <c r="AI18" s="15">
        <v>482.81</v>
      </c>
      <c r="AJ18" s="14">
        <v>498.19</v>
      </c>
      <c r="AK18" s="60">
        <f>AI18/AJ18</f>
        <v>0.96912824424416388</v>
      </c>
      <c r="AL18" s="1">
        <v>392.87</v>
      </c>
      <c r="AM18" s="14">
        <v>519.15</v>
      </c>
      <c r="AN18" s="60">
        <f>AL18/AM18</f>
        <v>0.75675623615525378</v>
      </c>
      <c r="AO18" s="4">
        <v>460.46</v>
      </c>
      <c r="AP18" s="3">
        <v>499.89</v>
      </c>
      <c r="AQ18" s="69">
        <f>AO18/AP18</f>
        <v>0.92112264698233615</v>
      </c>
      <c r="AR18" s="1">
        <v>434.6</v>
      </c>
      <c r="AS18" s="3">
        <v>503.65</v>
      </c>
      <c r="AT18" s="23">
        <f>AR18/AS18</f>
        <v>0.86290082398491019</v>
      </c>
      <c r="AU18" s="4">
        <v>416.44</v>
      </c>
      <c r="AV18" s="3">
        <v>485.15</v>
      </c>
      <c r="AW18" s="23">
        <f>AU18/AV18</f>
        <v>0.85837369885602399</v>
      </c>
      <c r="AX18" s="1">
        <v>325.92</v>
      </c>
      <c r="AY18" s="3">
        <v>453.04</v>
      </c>
      <c r="AZ18" s="11">
        <f>AX18/AY18</f>
        <v>0.71940667490729293</v>
      </c>
      <c r="BA18" s="1">
        <v>380.72</v>
      </c>
      <c r="BB18" s="3">
        <v>379.1</v>
      </c>
      <c r="BC18" s="11">
        <f>BA18/BB18</f>
        <v>1.0042732788182538</v>
      </c>
      <c r="BD18" s="1">
        <v>376.77</v>
      </c>
      <c r="BE18" s="2">
        <v>349</v>
      </c>
      <c r="BF18" s="11">
        <f>BD18/BE18</f>
        <v>1.0795702005730659</v>
      </c>
      <c r="BG18" s="4">
        <v>377.29</v>
      </c>
      <c r="BH18" s="3">
        <v>382.62</v>
      </c>
      <c r="BI18" s="11">
        <f>BG18/BH18</f>
        <v>0.98606972975798446</v>
      </c>
      <c r="BJ18" s="4">
        <v>370.76</v>
      </c>
      <c r="BK18" s="3">
        <v>348.97</v>
      </c>
      <c r="BL18" s="11">
        <f>BJ18/BK18</f>
        <v>1.0624408974983521</v>
      </c>
      <c r="BM18" s="1">
        <v>318.88</v>
      </c>
      <c r="BN18" s="2">
        <v>337.52</v>
      </c>
      <c r="BO18" s="11">
        <f>BM18/BN18</f>
        <v>0.9447736430433753</v>
      </c>
      <c r="BP18" s="71">
        <f>(B18-W18)/W18</f>
        <v>1.0402188844101155</v>
      </c>
    </row>
    <row r="19" spans="1:68" ht="18" customHeight="1" x14ac:dyDescent="0.2">
      <c r="A19" s="98" t="s">
        <v>61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1"/>
    </row>
    <row r="20" spans="1:68" ht="18" customHeight="1" x14ac:dyDescent="0.2">
      <c r="A20" s="128" t="s">
        <v>62</v>
      </c>
      <c r="B20" s="162">
        <v>2021.43</v>
      </c>
      <c r="C20" s="136" t="s">
        <v>64</v>
      </c>
      <c r="D20" s="137" t="s">
        <v>64</v>
      </c>
      <c r="E20" s="162">
        <v>1147.31</v>
      </c>
      <c r="F20" s="136" t="s">
        <v>64</v>
      </c>
      <c r="G20" s="137" t="s">
        <v>64</v>
      </c>
      <c r="H20" s="145" t="s">
        <v>53</v>
      </c>
      <c r="I20" s="145" t="s">
        <v>53</v>
      </c>
      <c r="J20" s="146" t="s">
        <v>53</v>
      </c>
      <c r="K20" s="147" t="s">
        <v>53</v>
      </c>
      <c r="L20" s="148" t="s">
        <v>53</v>
      </c>
      <c r="M20" s="149" t="s">
        <v>53</v>
      </c>
      <c r="N20" s="147" t="s">
        <v>53</v>
      </c>
      <c r="O20" s="148" t="s">
        <v>53</v>
      </c>
      <c r="P20" s="149" t="s">
        <v>53</v>
      </c>
      <c r="Q20" s="147" t="s">
        <v>53</v>
      </c>
      <c r="R20" s="148" t="s">
        <v>53</v>
      </c>
      <c r="S20" s="149" t="s">
        <v>53</v>
      </c>
      <c r="T20" s="150" t="s">
        <v>53</v>
      </c>
      <c r="U20" s="151" t="s">
        <v>53</v>
      </c>
      <c r="V20" s="149" t="s">
        <v>53</v>
      </c>
      <c r="W20" s="150" t="s">
        <v>53</v>
      </c>
      <c r="X20" s="151" t="s">
        <v>53</v>
      </c>
      <c r="Y20" s="149" t="s">
        <v>53</v>
      </c>
      <c r="Z20" s="150" t="s">
        <v>53</v>
      </c>
      <c r="AA20" s="151" t="s">
        <v>53</v>
      </c>
      <c r="AB20" s="149" t="s">
        <v>53</v>
      </c>
      <c r="AC20" s="150" t="s">
        <v>53</v>
      </c>
      <c r="AD20" s="151" t="s">
        <v>53</v>
      </c>
      <c r="AE20" s="149" t="s">
        <v>53</v>
      </c>
      <c r="AF20" s="150" t="s">
        <v>53</v>
      </c>
      <c r="AG20" s="151" t="s">
        <v>53</v>
      </c>
      <c r="AH20" s="149" t="s">
        <v>53</v>
      </c>
      <c r="AI20" s="152"/>
      <c r="AJ20" s="152"/>
      <c r="AK20" s="153"/>
      <c r="AL20" s="152"/>
      <c r="AM20" s="152"/>
      <c r="AN20" s="153"/>
      <c r="AO20" s="154"/>
      <c r="AP20" s="152"/>
      <c r="AQ20" s="127"/>
      <c r="AR20" s="152"/>
      <c r="AS20" s="152"/>
      <c r="AT20" s="127"/>
      <c r="AU20" s="154"/>
      <c r="AV20" s="152"/>
      <c r="AW20" s="127"/>
      <c r="AX20" s="152"/>
      <c r="AY20" s="152"/>
      <c r="AZ20" s="127"/>
      <c r="BA20" s="152"/>
      <c r="BB20" s="152"/>
      <c r="BC20" s="127"/>
      <c r="BD20" s="152"/>
      <c r="BE20" s="154"/>
      <c r="BF20" s="127"/>
      <c r="BG20" s="154"/>
      <c r="BH20" s="152"/>
      <c r="BI20" s="127"/>
      <c r="BJ20" s="154"/>
      <c r="BK20" s="152"/>
      <c r="BL20" s="127"/>
      <c r="BM20" s="152"/>
      <c r="BN20" s="154"/>
      <c r="BO20" s="127"/>
      <c r="BP20" s="155" t="s">
        <v>53</v>
      </c>
    </row>
    <row r="21" spans="1:68" ht="18" customHeight="1" x14ac:dyDescent="0.2">
      <c r="A21" s="98" t="s">
        <v>52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1"/>
    </row>
    <row r="22" spans="1:68" ht="18" customHeight="1" x14ac:dyDescent="0.2">
      <c r="A22" s="56" t="s">
        <v>47</v>
      </c>
      <c r="B22" s="120">
        <v>691.08</v>
      </c>
      <c r="C22" s="135" t="s">
        <v>64</v>
      </c>
      <c r="D22" s="134" t="s">
        <v>64</v>
      </c>
      <c r="E22" s="126">
        <v>579.78</v>
      </c>
      <c r="F22" s="135" t="s">
        <v>64</v>
      </c>
      <c r="G22" s="134" t="s">
        <v>64</v>
      </c>
      <c r="H22" s="126">
        <v>796</v>
      </c>
      <c r="I22" s="135" t="s">
        <v>64</v>
      </c>
      <c r="J22" s="134" t="s">
        <v>64</v>
      </c>
      <c r="K22" s="82">
        <v>623.49</v>
      </c>
      <c r="L22" s="90">
        <v>495.79</v>
      </c>
      <c r="M22" s="60">
        <f>K22/L22</f>
        <v>1.257568728695617</v>
      </c>
      <c r="N22" s="82">
        <v>550.24</v>
      </c>
      <c r="O22" s="90">
        <v>470.35</v>
      </c>
      <c r="P22" s="60">
        <f>N22/O22</f>
        <v>1.1698522376953333</v>
      </c>
      <c r="Q22" s="82">
        <v>534.16999999999996</v>
      </c>
      <c r="R22" s="77">
        <v>491.27</v>
      </c>
      <c r="S22" s="60">
        <f>Q22/R22</f>
        <v>1.0873246890711827</v>
      </c>
      <c r="T22" s="40">
        <v>602.29</v>
      </c>
      <c r="U22" s="41">
        <v>537.66999999999996</v>
      </c>
      <c r="V22" s="60">
        <f>T22/U22</f>
        <v>1.1201852437368647</v>
      </c>
      <c r="W22" s="40">
        <v>586.91</v>
      </c>
      <c r="X22" s="41">
        <v>536.66</v>
      </c>
      <c r="Y22" s="65">
        <f>W22/X22</f>
        <v>1.09363470353669</v>
      </c>
      <c r="Z22" s="1">
        <v>453.89</v>
      </c>
      <c r="AA22" s="14">
        <v>503.99</v>
      </c>
      <c r="AB22" s="60">
        <f>Z22/AA22</f>
        <v>0.90059326573939957</v>
      </c>
      <c r="AC22" s="1">
        <v>436.74</v>
      </c>
      <c r="AD22" s="14">
        <v>455.56</v>
      </c>
      <c r="AE22" s="60">
        <f>AC22/AD22</f>
        <v>0.95868820791992271</v>
      </c>
      <c r="AF22" s="1">
        <v>419.3</v>
      </c>
      <c r="AG22" s="14">
        <v>404.6</v>
      </c>
      <c r="AH22" s="67">
        <f>AF22/AG22</f>
        <v>1.0363321799307958</v>
      </c>
      <c r="AI22" s="15">
        <v>373.1</v>
      </c>
      <c r="AJ22" s="14">
        <v>363.16</v>
      </c>
      <c r="AK22" s="60">
        <f>AI22/AJ22</f>
        <v>1.0273708558211256</v>
      </c>
      <c r="AL22" s="1">
        <v>326.94</v>
      </c>
      <c r="AM22" s="14">
        <v>373.37</v>
      </c>
      <c r="AN22" s="60">
        <f>AL22/AM22</f>
        <v>0.87564614189677803</v>
      </c>
      <c r="AO22" s="4">
        <v>288.27</v>
      </c>
      <c r="AP22" s="3">
        <v>342.73</v>
      </c>
      <c r="AQ22" s="69">
        <f>AO22/AP22</f>
        <v>0.84109940769702085</v>
      </c>
      <c r="AR22" s="1">
        <v>231.66</v>
      </c>
      <c r="AS22" s="3">
        <v>310.45999999999998</v>
      </c>
      <c r="AT22" s="23">
        <f>AR22/AS22</f>
        <v>0.74618308316691362</v>
      </c>
      <c r="AU22" s="1">
        <v>167.21</v>
      </c>
      <c r="AV22" s="3">
        <v>296.23</v>
      </c>
      <c r="AW22" s="23">
        <f>AU22/AV22</f>
        <v>0.56446004793572557</v>
      </c>
      <c r="AX22" s="1">
        <v>142.16999999999999</v>
      </c>
      <c r="AY22" s="3">
        <v>232.02</v>
      </c>
      <c r="AZ22" s="11">
        <f>AX22/AY22</f>
        <v>0.612748900956814</v>
      </c>
      <c r="BA22" s="1">
        <v>194.02</v>
      </c>
      <c r="BB22" s="3">
        <v>271.04000000000002</v>
      </c>
      <c r="BC22" s="11">
        <f>BA22/BB22</f>
        <v>0.71583530106257376</v>
      </c>
      <c r="BD22" s="1">
        <v>177.44</v>
      </c>
      <c r="BE22" s="2">
        <v>276.33</v>
      </c>
      <c r="BF22" s="11">
        <f>BD22/BE22</f>
        <v>0.64213078565483306</v>
      </c>
      <c r="BG22" s="1">
        <v>202.19</v>
      </c>
      <c r="BH22" s="3">
        <v>270.61</v>
      </c>
      <c r="BI22" s="11">
        <f>BG22/BH22</f>
        <v>0.74716381508443885</v>
      </c>
      <c r="BJ22" s="4">
        <v>238.47</v>
      </c>
      <c r="BK22" s="3">
        <v>261.47000000000003</v>
      </c>
      <c r="BL22" s="11">
        <f>BJ22/BK22</f>
        <v>0.91203579760584375</v>
      </c>
      <c r="BM22" s="1">
        <v>208.83</v>
      </c>
      <c r="BN22" s="2">
        <v>252.12</v>
      </c>
      <c r="BO22" s="11">
        <f>BM22/BN22</f>
        <v>0.82829604950023805</v>
      </c>
      <c r="BP22" s="71">
        <f>(B22-W22)/W22</f>
        <v>0.17748888245216485</v>
      </c>
    </row>
    <row r="23" spans="1:68" ht="18" customHeight="1" x14ac:dyDescent="0.2">
      <c r="A23" s="98" t="s">
        <v>37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1"/>
    </row>
    <row r="24" spans="1:68" ht="18" customHeight="1" x14ac:dyDescent="0.2">
      <c r="A24" s="57" t="s">
        <v>26</v>
      </c>
      <c r="B24" s="121">
        <v>534.41999999999996</v>
      </c>
      <c r="C24" s="135" t="s">
        <v>64</v>
      </c>
      <c r="D24" s="134" t="s">
        <v>64</v>
      </c>
      <c r="E24" s="141">
        <v>546.30999999999995</v>
      </c>
      <c r="F24" s="135" t="s">
        <v>64</v>
      </c>
      <c r="G24" s="134" t="s">
        <v>64</v>
      </c>
      <c r="H24" s="141">
        <v>489.21</v>
      </c>
      <c r="I24" s="135" t="s">
        <v>64</v>
      </c>
      <c r="J24" s="134" t="s">
        <v>64</v>
      </c>
      <c r="K24" s="83">
        <v>464.69</v>
      </c>
      <c r="L24" s="91">
        <v>491.47</v>
      </c>
      <c r="M24" s="60">
        <f>K24/L24</f>
        <v>0.94551040755285154</v>
      </c>
      <c r="N24" s="83">
        <v>387.83</v>
      </c>
      <c r="O24" s="91">
        <v>463.91</v>
      </c>
      <c r="P24" s="60">
        <f>N24/O24</f>
        <v>0.83600267293224972</v>
      </c>
      <c r="Q24" s="83">
        <v>366.51</v>
      </c>
      <c r="R24" s="79">
        <v>496.4</v>
      </c>
      <c r="S24" s="60">
        <f>Q24/R24</f>
        <v>0.73833601933924253</v>
      </c>
      <c r="T24" s="40">
        <v>349.29</v>
      </c>
      <c r="U24" s="41">
        <v>494.06</v>
      </c>
      <c r="V24" s="60">
        <f>T24/U24</f>
        <v>0.70697890944419706</v>
      </c>
      <c r="W24" s="40">
        <v>394.46</v>
      </c>
      <c r="X24" s="41">
        <v>492.41</v>
      </c>
      <c r="Y24" s="65">
        <f>W24/X24</f>
        <v>0.80108040047927531</v>
      </c>
      <c r="Z24" s="1">
        <v>337.68</v>
      </c>
      <c r="AA24" s="14">
        <v>536.04</v>
      </c>
      <c r="AB24" s="60">
        <f>Z24/AA24</f>
        <v>0.62995298858294158</v>
      </c>
      <c r="AC24" s="24">
        <v>317.95</v>
      </c>
      <c r="AD24" s="25">
        <v>493.08</v>
      </c>
      <c r="AE24" s="66">
        <f>AC24/AD24</f>
        <v>0.64482436927070663</v>
      </c>
      <c r="AF24" s="1">
        <v>274.36</v>
      </c>
      <c r="AG24" s="14">
        <v>482.41</v>
      </c>
      <c r="AH24" s="67">
        <f>AF24/AG24</f>
        <v>0.56872784560850731</v>
      </c>
      <c r="AI24" s="15">
        <v>277.83999999999997</v>
      </c>
      <c r="AJ24" s="14">
        <v>420.87</v>
      </c>
      <c r="AK24" s="60">
        <f>AI24/AJ24</f>
        <v>0.6601563428136954</v>
      </c>
      <c r="AL24" s="24">
        <v>350.6</v>
      </c>
      <c r="AM24" s="25">
        <v>497.68</v>
      </c>
      <c r="AN24" s="60">
        <f>AL24/AM24</f>
        <v>0.70446873493007556</v>
      </c>
      <c r="AO24" s="4">
        <v>447.41</v>
      </c>
      <c r="AP24" s="3">
        <v>425.66</v>
      </c>
      <c r="AQ24" s="69">
        <f>AO24/AP24</f>
        <v>1.0510971197669501</v>
      </c>
      <c r="AR24" s="1">
        <v>426.88</v>
      </c>
      <c r="AS24" s="3">
        <v>462.8</v>
      </c>
      <c r="AT24" s="23">
        <f>AR24/AS24</f>
        <v>0.92238547968885043</v>
      </c>
      <c r="AU24" s="4">
        <v>375.46</v>
      </c>
      <c r="AV24" s="3">
        <v>440.95</v>
      </c>
      <c r="AW24" s="23">
        <f>AU24/AV24</f>
        <v>0.85147975960993305</v>
      </c>
      <c r="AX24" s="1">
        <v>342.75</v>
      </c>
      <c r="AY24" s="3">
        <v>432.92</v>
      </c>
      <c r="AZ24" s="11">
        <f>AX24/AY24</f>
        <v>0.79171671440450886</v>
      </c>
      <c r="BA24" s="1">
        <v>372.18</v>
      </c>
      <c r="BB24" s="3">
        <v>498.82</v>
      </c>
      <c r="BC24" s="11">
        <f>BA24/BB24</f>
        <v>0.74612084519465938</v>
      </c>
      <c r="BD24" s="1">
        <v>455.14</v>
      </c>
      <c r="BE24" s="2">
        <v>447.49</v>
      </c>
      <c r="BF24" s="11">
        <f>BD24/BE24</f>
        <v>1.0170953540861247</v>
      </c>
      <c r="BG24" s="4">
        <v>410.32</v>
      </c>
      <c r="BH24" s="3">
        <v>485.38</v>
      </c>
      <c r="BI24" s="11">
        <f>BG24/BH24</f>
        <v>0.84535827598994606</v>
      </c>
      <c r="BJ24" s="4">
        <v>445.36</v>
      </c>
      <c r="BK24" s="3">
        <v>456.58</v>
      </c>
      <c r="BL24" s="11">
        <f>BJ24/BK24</f>
        <v>0.97542599325419432</v>
      </c>
      <c r="BM24" s="1">
        <v>308.93</v>
      </c>
      <c r="BN24" s="2">
        <v>389.91</v>
      </c>
      <c r="BO24" s="11">
        <f>BM24/BN24</f>
        <v>0.7923110461388525</v>
      </c>
      <c r="BP24" s="71">
        <f>(B24-W24)/W24</f>
        <v>0.35481417634234141</v>
      </c>
    </row>
    <row r="25" spans="1:68" ht="18" customHeight="1" x14ac:dyDescent="0.2">
      <c r="A25" s="98" t="s">
        <v>38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1"/>
    </row>
    <row r="26" spans="1:68" ht="18" customHeight="1" x14ac:dyDescent="0.2">
      <c r="A26" s="57" t="s">
        <v>4</v>
      </c>
      <c r="B26" s="121">
        <v>469.07</v>
      </c>
      <c r="C26" s="135" t="s">
        <v>64</v>
      </c>
      <c r="D26" s="134" t="s">
        <v>64</v>
      </c>
      <c r="E26" s="141">
        <v>532.19000000000005</v>
      </c>
      <c r="F26" s="135" t="s">
        <v>64</v>
      </c>
      <c r="G26" s="134" t="s">
        <v>64</v>
      </c>
      <c r="H26" s="141">
        <v>421.98</v>
      </c>
      <c r="I26" s="135" t="s">
        <v>64</v>
      </c>
      <c r="J26" s="134" t="s">
        <v>64</v>
      </c>
      <c r="K26" s="83">
        <v>529.15</v>
      </c>
      <c r="L26" s="91">
        <v>724.54</v>
      </c>
      <c r="M26" s="60">
        <f>K26/L26</f>
        <v>0.7303254478703729</v>
      </c>
      <c r="N26" s="83">
        <v>441.52</v>
      </c>
      <c r="O26" s="91">
        <v>749.95</v>
      </c>
      <c r="P26" s="60">
        <f>N26/O26</f>
        <v>0.58873258217214475</v>
      </c>
      <c r="Q26" s="83">
        <v>470.72</v>
      </c>
      <c r="R26" s="79">
        <v>745.3</v>
      </c>
      <c r="S26" s="60">
        <f>Q26/R26</f>
        <v>0.63158459680665513</v>
      </c>
      <c r="T26" s="40">
        <v>477.65</v>
      </c>
      <c r="U26" s="41">
        <v>755.42</v>
      </c>
      <c r="V26" s="60">
        <f>T26/U26</f>
        <v>0.63229726509756168</v>
      </c>
      <c r="W26" s="40">
        <v>514.72</v>
      </c>
      <c r="X26" s="41">
        <v>807.62</v>
      </c>
      <c r="Y26" s="65">
        <f>W26/X26</f>
        <v>0.63732943711151291</v>
      </c>
      <c r="Z26" s="1">
        <v>446.06</v>
      </c>
      <c r="AA26" s="14">
        <v>784.37</v>
      </c>
      <c r="AB26" s="60">
        <f>Z26/AA26</f>
        <v>0.56868569680125447</v>
      </c>
      <c r="AC26" s="1">
        <v>404.23</v>
      </c>
      <c r="AD26" s="14">
        <v>697.79</v>
      </c>
      <c r="AE26" s="60">
        <f>AC26/AD26</f>
        <v>0.57930036257326711</v>
      </c>
      <c r="AF26" s="1">
        <v>350.03</v>
      </c>
      <c r="AG26" s="14">
        <v>657.56</v>
      </c>
      <c r="AH26" s="67">
        <f>AF26/AG26</f>
        <v>0.53231644260599797</v>
      </c>
      <c r="AI26" s="15">
        <v>379.3</v>
      </c>
      <c r="AJ26" s="14">
        <v>582.35</v>
      </c>
      <c r="AK26" s="60">
        <f>AI26/AJ26</f>
        <v>0.6513265218511205</v>
      </c>
      <c r="AL26" s="1">
        <v>519.98</v>
      </c>
      <c r="AM26" s="14">
        <v>712.58</v>
      </c>
      <c r="AN26" s="60">
        <f>AL26/AM26</f>
        <v>0.72971455836537646</v>
      </c>
      <c r="AO26" s="4">
        <v>503.32</v>
      </c>
      <c r="AP26" s="2">
        <v>682.24</v>
      </c>
      <c r="AQ26" s="69">
        <f>AO26/AP26</f>
        <v>0.73774624765478425</v>
      </c>
      <c r="AR26" s="1">
        <v>394.82</v>
      </c>
      <c r="AS26" s="2">
        <v>632.02</v>
      </c>
      <c r="AT26" s="23">
        <f>AR26/AS26</f>
        <v>0.62469542103098008</v>
      </c>
      <c r="AU26" s="4">
        <v>387.74</v>
      </c>
      <c r="AV26" s="2">
        <v>601.4</v>
      </c>
      <c r="AW26" s="23">
        <f>AU26/AV26</f>
        <v>0.64472896574659133</v>
      </c>
      <c r="AX26" s="1">
        <v>377.16</v>
      </c>
      <c r="AY26" s="2">
        <v>568.49</v>
      </c>
      <c r="AZ26" s="11">
        <f>AX26/AY26</f>
        <v>0.66344174919523657</v>
      </c>
      <c r="BA26" s="1">
        <v>464.5</v>
      </c>
      <c r="BB26" s="2">
        <v>502.06</v>
      </c>
      <c r="BC26" s="11">
        <f>BA26/BB26</f>
        <v>0.92518822451499816</v>
      </c>
      <c r="BD26" s="1">
        <v>535.67999999999995</v>
      </c>
      <c r="BE26" s="2">
        <v>518.46</v>
      </c>
      <c r="BF26" s="11">
        <f>BD26/BE26</f>
        <v>1.0332137484087489</v>
      </c>
      <c r="BG26" s="1">
        <v>443.58</v>
      </c>
      <c r="BH26" s="3">
        <v>556.70000000000005</v>
      </c>
      <c r="BI26" s="11">
        <f>BG26/BH26</f>
        <v>0.79680258667145676</v>
      </c>
      <c r="BJ26" s="4">
        <v>417.08</v>
      </c>
      <c r="BK26" s="3">
        <v>478.18</v>
      </c>
      <c r="BL26" s="11">
        <f>BJ26/BK26</f>
        <v>0.87222384875988113</v>
      </c>
      <c r="BM26" s="1">
        <v>411.95</v>
      </c>
      <c r="BN26" s="2">
        <v>418.71</v>
      </c>
      <c r="BO26" s="11">
        <f>BM26/BN26</f>
        <v>0.98385517422559765</v>
      </c>
      <c r="BP26" s="71">
        <f>(B26-W26)/W26</f>
        <v>-8.868899595896805E-2</v>
      </c>
    </row>
    <row r="27" spans="1:68" ht="18" customHeight="1" x14ac:dyDescent="0.2">
      <c r="A27" s="98" t="s">
        <v>39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1"/>
    </row>
    <row r="28" spans="1:68" ht="18" customHeight="1" x14ac:dyDescent="0.2">
      <c r="A28" s="55" t="s">
        <v>5</v>
      </c>
      <c r="B28" s="119">
        <v>697.43</v>
      </c>
      <c r="C28" s="132" t="s">
        <v>64</v>
      </c>
      <c r="D28" s="133" t="s">
        <v>64</v>
      </c>
      <c r="E28" s="125">
        <v>555.69000000000005</v>
      </c>
      <c r="F28" s="132" t="s">
        <v>64</v>
      </c>
      <c r="G28" s="133" t="s">
        <v>64</v>
      </c>
      <c r="H28" s="125">
        <v>601.46</v>
      </c>
      <c r="I28" s="132" t="s">
        <v>64</v>
      </c>
      <c r="J28" s="133" t="s">
        <v>64</v>
      </c>
      <c r="K28" s="78">
        <v>586.03</v>
      </c>
      <c r="L28" s="91">
        <v>714.11</v>
      </c>
      <c r="M28" s="60">
        <f>K28/L28</f>
        <v>0.82064387839408492</v>
      </c>
      <c r="N28" s="78">
        <v>475.01</v>
      </c>
      <c r="O28" s="91">
        <v>611.62</v>
      </c>
      <c r="P28" s="60">
        <f>N28/O28</f>
        <v>0.77664235963506756</v>
      </c>
      <c r="Q28" s="78">
        <v>478.25</v>
      </c>
      <c r="R28" s="79">
        <v>643.88</v>
      </c>
      <c r="S28" s="60">
        <f>Q28/R28</f>
        <v>0.7427626265763807</v>
      </c>
      <c r="T28" s="38">
        <v>445.37</v>
      </c>
      <c r="U28" s="39">
        <v>577.75</v>
      </c>
      <c r="V28" s="60">
        <f>T28/U28</f>
        <v>0.77086975335352659</v>
      </c>
      <c r="W28" s="38">
        <v>424.61</v>
      </c>
      <c r="X28" s="39">
        <v>567.07000000000005</v>
      </c>
      <c r="Y28" s="60">
        <f>W28/X28</f>
        <v>0.74877881037614402</v>
      </c>
      <c r="Z28" s="1">
        <v>597.33000000000004</v>
      </c>
      <c r="AA28" s="14">
        <v>538.05999999999995</v>
      </c>
      <c r="AB28" s="60">
        <f>Z28/AA28</f>
        <v>1.1101550013009704</v>
      </c>
      <c r="AC28" s="1">
        <v>401.52</v>
      </c>
      <c r="AD28" s="14">
        <v>541.57000000000005</v>
      </c>
      <c r="AE28" s="60">
        <f>AC28/AD28</f>
        <v>0.74140000369296666</v>
      </c>
      <c r="AF28" s="1">
        <v>318.93</v>
      </c>
      <c r="AG28" s="14">
        <v>453.07</v>
      </c>
      <c r="AH28" s="67">
        <f>AF28/AG28</f>
        <v>0.70393095989582188</v>
      </c>
      <c r="AI28" s="15">
        <v>320.47000000000003</v>
      </c>
      <c r="AJ28" s="14">
        <v>513.15</v>
      </c>
      <c r="AK28" s="60">
        <f>AI28/AJ28</f>
        <v>0.62451524895254806</v>
      </c>
      <c r="AL28" s="1">
        <v>668.21</v>
      </c>
      <c r="AM28" s="14">
        <v>523.99</v>
      </c>
      <c r="AN28" s="60">
        <f>AL28/AM28</f>
        <v>1.2752342601958053</v>
      </c>
      <c r="AO28" s="4">
        <v>404.98</v>
      </c>
      <c r="AP28" s="3">
        <v>467.08</v>
      </c>
      <c r="AQ28" s="69">
        <f>AO28/AP28</f>
        <v>0.86704633039308043</v>
      </c>
      <c r="AR28" s="1">
        <v>349.83</v>
      </c>
      <c r="AS28" s="3">
        <v>444.24</v>
      </c>
      <c r="AT28" s="23">
        <f>AR28/AS28</f>
        <v>0.78747974068071303</v>
      </c>
      <c r="AU28" s="4">
        <v>299.89</v>
      </c>
      <c r="AV28" s="3">
        <v>422.29</v>
      </c>
      <c r="AW28" s="23">
        <f>AU28/AV28</f>
        <v>0.7101517914229557</v>
      </c>
      <c r="AX28" s="1">
        <v>209.34</v>
      </c>
      <c r="AY28" s="3">
        <v>422.33</v>
      </c>
      <c r="AZ28" s="11">
        <f>AX28/AY28</f>
        <v>0.49567873463878959</v>
      </c>
      <c r="BA28" s="1">
        <v>285.61</v>
      </c>
      <c r="BB28" s="3">
        <v>389.81</v>
      </c>
      <c r="BC28" s="11">
        <f>BA28/BB28</f>
        <v>0.73269028501064626</v>
      </c>
      <c r="BD28" s="1">
        <v>255.54</v>
      </c>
      <c r="BE28" s="2">
        <v>364.51</v>
      </c>
      <c r="BF28" s="11">
        <f>BD28/BE28</f>
        <v>0.70105072563166992</v>
      </c>
      <c r="BG28" s="1">
        <v>338.26</v>
      </c>
      <c r="BH28" s="3">
        <v>408.97</v>
      </c>
      <c r="BI28" s="11">
        <f>BG28/BH28</f>
        <v>0.82710223243758707</v>
      </c>
      <c r="BJ28" s="4">
        <v>353.87</v>
      </c>
      <c r="BK28" s="3">
        <v>405.85</v>
      </c>
      <c r="BL28" s="11">
        <f>BJ28/BK28</f>
        <v>0.87192312430700991</v>
      </c>
      <c r="BM28" s="1">
        <v>348.95</v>
      </c>
      <c r="BN28" s="2">
        <v>363.52</v>
      </c>
      <c r="BO28" s="11">
        <f>BM28/BN28</f>
        <v>0.95991967429577463</v>
      </c>
      <c r="BP28" s="71">
        <f>(B28-W28)/W28</f>
        <v>0.64251901745130813</v>
      </c>
    </row>
    <row r="29" spans="1:68" ht="18" customHeight="1" x14ac:dyDescent="0.2">
      <c r="A29" s="98" t="s">
        <v>40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1"/>
    </row>
    <row r="30" spans="1:68" ht="18" customHeight="1" x14ac:dyDescent="0.2">
      <c r="A30" s="54" t="s">
        <v>48</v>
      </c>
      <c r="B30" s="118">
        <v>743.53</v>
      </c>
      <c r="C30" s="132" t="s">
        <v>64</v>
      </c>
      <c r="D30" s="133" t="s">
        <v>64</v>
      </c>
      <c r="E30" s="140">
        <v>463.07</v>
      </c>
      <c r="F30" s="132" t="s">
        <v>64</v>
      </c>
      <c r="G30" s="133" t="s">
        <v>64</v>
      </c>
      <c r="H30" s="140">
        <v>623.16</v>
      </c>
      <c r="I30" s="132" t="s">
        <v>64</v>
      </c>
      <c r="J30" s="133" t="s">
        <v>64</v>
      </c>
      <c r="K30" s="76">
        <v>853.31</v>
      </c>
      <c r="L30" s="90">
        <v>1506.13</v>
      </c>
      <c r="M30" s="60">
        <f>K30/L30</f>
        <v>0.56655799964146514</v>
      </c>
      <c r="N30" s="76">
        <v>698.06</v>
      </c>
      <c r="O30" s="90">
        <v>1435.92</v>
      </c>
      <c r="P30" s="60">
        <f>N30/O30</f>
        <v>0.4861412892083124</v>
      </c>
      <c r="Q30" s="76">
        <v>883.36</v>
      </c>
      <c r="R30" s="77">
        <v>930.23</v>
      </c>
      <c r="S30" s="60">
        <f>Q30/R30</f>
        <v>0.94961461144018144</v>
      </c>
      <c r="T30" s="38">
        <v>739.68</v>
      </c>
      <c r="U30" s="39">
        <v>930.17</v>
      </c>
      <c r="V30" s="60">
        <f>T30/U30</f>
        <v>0.79520947783738449</v>
      </c>
      <c r="W30" s="38">
        <v>475.18</v>
      </c>
      <c r="X30" s="39">
        <v>806.19</v>
      </c>
      <c r="Y30" s="60">
        <f>W30/X30</f>
        <v>0.58941440603331718</v>
      </c>
      <c r="Z30" s="1">
        <v>587</v>
      </c>
      <c r="AA30" s="14">
        <v>898.59</v>
      </c>
      <c r="AB30" s="60">
        <f>Z30/AA30</f>
        <v>0.65324564039216992</v>
      </c>
      <c r="AC30" s="1">
        <v>465.92</v>
      </c>
      <c r="AD30" s="14">
        <v>603.36</v>
      </c>
      <c r="AE30" s="60">
        <f>AC30/AD30</f>
        <v>0.77220896313975074</v>
      </c>
      <c r="AF30" s="1">
        <v>456.02</v>
      </c>
      <c r="AG30" s="14">
        <v>371.12</v>
      </c>
      <c r="AH30" s="67">
        <f>AF30/AG30</f>
        <v>1.228766975641302</v>
      </c>
      <c r="AI30" s="15">
        <v>532.39</v>
      </c>
      <c r="AJ30" s="14">
        <v>405.27</v>
      </c>
      <c r="AK30" s="60">
        <f>AI30/AJ30</f>
        <v>1.3136674315888173</v>
      </c>
      <c r="AL30" s="4">
        <v>913.24</v>
      </c>
      <c r="AM30" s="14">
        <v>482.66</v>
      </c>
      <c r="AN30" s="60">
        <f>AL30/AM30</f>
        <v>1.8920979571541043</v>
      </c>
      <c r="AO30" s="4">
        <v>1527.48</v>
      </c>
      <c r="AP30" s="3">
        <v>949.37</v>
      </c>
      <c r="AQ30" s="69">
        <f>AO30/AP30</f>
        <v>1.6089406659152912</v>
      </c>
      <c r="AR30" s="1">
        <v>1375.92</v>
      </c>
      <c r="AS30" s="3">
        <v>616.5</v>
      </c>
      <c r="AT30" s="23">
        <f>AR30/AS30</f>
        <v>2.2318248175182482</v>
      </c>
      <c r="AU30" s="4">
        <v>980.67</v>
      </c>
      <c r="AV30" s="3">
        <v>723.58</v>
      </c>
      <c r="AW30" s="23">
        <f>AU30/AV30</f>
        <v>1.3553027999668315</v>
      </c>
      <c r="AX30" s="1">
        <v>614.03</v>
      </c>
      <c r="AY30" s="3">
        <v>587.19000000000005</v>
      </c>
      <c r="AZ30" s="11">
        <f>AX30/AY30</f>
        <v>1.0457092252933462</v>
      </c>
      <c r="BA30" s="1">
        <v>705.88</v>
      </c>
      <c r="BB30" s="3">
        <v>548.01</v>
      </c>
      <c r="BC30" s="11">
        <f>BA30/BB30</f>
        <v>1.2880786846955348</v>
      </c>
      <c r="BD30" s="4">
        <v>870.96</v>
      </c>
      <c r="BE30" s="2">
        <v>516.49</v>
      </c>
      <c r="BF30" s="11">
        <f>BD30/BE30</f>
        <v>1.6863056399930298</v>
      </c>
      <c r="BG30" s="1">
        <v>1160.6500000000001</v>
      </c>
      <c r="BH30" s="3">
        <v>616.22</v>
      </c>
      <c r="BI30" s="11">
        <f>BG30/BH30</f>
        <v>1.8834993995650904</v>
      </c>
      <c r="BJ30" s="4">
        <v>1017.07</v>
      </c>
      <c r="BK30" s="3">
        <v>546.99</v>
      </c>
      <c r="BL30" s="11">
        <f>BJ30/BK30</f>
        <v>1.8593941388325199</v>
      </c>
      <c r="BM30" s="1">
        <v>638.62</v>
      </c>
      <c r="BN30" s="2">
        <v>404.9</v>
      </c>
      <c r="BO30" s="11">
        <f>BM30/BN30</f>
        <v>1.5772289454186219</v>
      </c>
      <c r="BP30" s="71">
        <f>(B30-W30)/W30</f>
        <v>0.5647333641988298</v>
      </c>
    </row>
    <row r="31" spans="1:68" ht="18" customHeight="1" x14ac:dyDescent="0.2">
      <c r="A31" s="98" t="s">
        <v>41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1"/>
    </row>
    <row r="32" spans="1:68" ht="18" customHeight="1" x14ac:dyDescent="0.2">
      <c r="A32" s="55" t="s">
        <v>6</v>
      </c>
      <c r="B32" s="119">
        <v>408.29</v>
      </c>
      <c r="C32" s="132" t="s">
        <v>64</v>
      </c>
      <c r="D32" s="133" t="s">
        <v>64</v>
      </c>
      <c r="E32" s="125">
        <v>408.49</v>
      </c>
      <c r="F32" s="132" t="s">
        <v>64</v>
      </c>
      <c r="G32" s="133" t="s">
        <v>64</v>
      </c>
      <c r="H32" s="125">
        <v>404.37</v>
      </c>
      <c r="I32" s="132" t="s">
        <v>64</v>
      </c>
      <c r="J32" s="133" t="s">
        <v>64</v>
      </c>
      <c r="K32" s="78">
        <v>370.73</v>
      </c>
      <c r="L32" s="91">
        <v>746.76</v>
      </c>
      <c r="M32" s="60">
        <f>K32/L32</f>
        <v>0.49645133644008788</v>
      </c>
      <c r="N32" s="78">
        <v>402.93</v>
      </c>
      <c r="O32" s="92">
        <v>648.67999999999995</v>
      </c>
      <c r="P32" s="60">
        <f>N32/O32</f>
        <v>0.62115372756983422</v>
      </c>
      <c r="Q32" s="78">
        <v>451.5</v>
      </c>
      <c r="R32" s="79">
        <v>704.87</v>
      </c>
      <c r="S32" s="60">
        <f>Q32/R32</f>
        <v>0.6405436463461347</v>
      </c>
      <c r="T32" s="42">
        <v>456.8</v>
      </c>
      <c r="U32" s="43">
        <v>779.51</v>
      </c>
      <c r="V32" s="60">
        <f>T32/U32</f>
        <v>0.58600915960026168</v>
      </c>
      <c r="W32" s="42">
        <v>545.83000000000004</v>
      </c>
      <c r="X32" s="43">
        <v>749.87</v>
      </c>
      <c r="Y32" s="60">
        <f>W32/X32</f>
        <v>0.72789950258044733</v>
      </c>
      <c r="Z32" s="4">
        <v>421.22</v>
      </c>
      <c r="AA32" s="12">
        <v>709.89</v>
      </c>
      <c r="AB32" s="60">
        <f>Z32/AA32</f>
        <v>0.59335953457577939</v>
      </c>
      <c r="AC32" s="4">
        <v>344.61</v>
      </c>
      <c r="AD32" s="12">
        <v>725.29</v>
      </c>
      <c r="AE32" s="60">
        <f>AC32/AD32</f>
        <v>0.47513408429731557</v>
      </c>
      <c r="AF32" s="4">
        <v>341.36</v>
      </c>
      <c r="AG32" s="12">
        <v>635.91999999999996</v>
      </c>
      <c r="AH32" s="67">
        <f>AF32/AG32</f>
        <v>0.53679708139388604</v>
      </c>
      <c r="AI32" s="13">
        <v>344.06</v>
      </c>
      <c r="AJ32" s="12">
        <v>627.67999999999995</v>
      </c>
      <c r="AK32" s="60">
        <f>AI32/AJ32</f>
        <v>0.54814555187356617</v>
      </c>
      <c r="AL32" s="4">
        <v>376.18</v>
      </c>
      <c r="AM32" s="12">
        <v>654.84</v>
      </c>
      <c r="AN32" s="60">
        <f>AL32/AM32</f>
        <v>0.57446093702278422</v>
      </c>
      <c r="AO32" s="4">
        <v>531.28</v>
      </c>
      <c r="AP32" s="3">
        <v>663.95</v>
      </c>
      <c r="AQ32" s="69">
        <f>AO32/AP32</f>
        <v>0.80018073650124244</v>
      </c>
      <c r="AR32" s="1">
        <v>438.82</v>
      </c>
      <c r="AS32" s="3">
        <v>625.46</v>
      </c>
      <c r="AT32" s="23">
        <f>AR32/AS32</f>
        <v>0.70159562561954392</v>
      </c>
      <c r="AU32" s="4">
        <v>252.54</v>
      </c>
      <c r="AV32" s="3">
        <v>562.4</v>
      </c>
      <c r="AW32" s="23">
        <f>AU32/AV32</f>
        <v>0.44903982930298719</v>
      </c>
      <c r="AX32" s="1">
        <v>338.05</v>
      </c>
      <c r="AY32" s="3">
        <v>556.5</v>
      </c>
      <c r="AZ32" s="11">
        <f>AX32/AY32</f>
        <v>0.60745732255166218</v>
      </c>
      <c r="BA32" s="1">
        <v>484.66</v>
      </c>
      <c r="BB32" s="3">
        <v>547.64</v>
      </c>
      <c r="BC32" s="11">
        <f>BA32/BB32</f>
        <v>0.88499744357607191</v>
      </c>
      <c r="BD32" s="4">
        <v>452.26</v>
      </c>
      <c r="BE32" s="2">
        <v>496.79</v>
      </c>
      <c r="BF32" s="11">
        <f>BD32/BE32</f>
        <v>0.9103645403490408</v>
      </c>
      <c r="BG32" s="1">
        <v>436.56</v>
      </c>
      <c r="BH32" s="3">
        <v>542.76</v>
      </c>
      <c r="BI32" s="11">
        <f>BG32/BH32</f>
        <v>0.80433340703073186</v>
      </c>
      <c r="BJ32" s="4">
        <v>411.51</v>
      </c>
      <c r="BK32" s="3">
        <v>532.99</v>
      </c>
      <c r="BL32" s="11">
        <f>BJ32/BK32</f>
        <v>0.77207827538978213</v>
      </c>
      <c r="BM32" s="1">
        <v>417.84</v>
      </c>
      <c r="BN32" s="2">
        <v>519.48</v>
      </c>
      <c r="BO32" s="11">
        <f>BM32/BN32</f>
        <v>0.80434280434280425</v>
      </c>
      <c r="BP32" s="71">
        <f>(B32-W32)/W32</f>
        <v>-0.25198321821812653</v>
      </c>
    </row>
    <row r="33" spans="1:68" ht="18" customHeight="1" x14ac:dyDescent="0.2">
      <c r="A33" s="98" t="s">
        <v>65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144"/>
    </row>
    <row r="34" spans="1:68" ht="18" customHeight="1" x14ac:dyDescent="0.2">
      <c r="A34" s="128" t="s">
        <v>63</v>
      </c>
      <c r="B34" s="130">
        <v>414.05</v>
      </c>
      <c r="C34" s="136" t="s">
        <v>64</v>
      </c>
      <c r="D34" s="137" t="s">
        <v>64</v>
      </c>
      <c r="E34" s="142">
        <v>417.63</v>
      </c>
      <c r="F34" s="136" t="s">
        <v>64</v>
      </c>
      <c r="G34" s="137" t="s">
        <v>64</v>
      </c>
      <c r="H34" s="142">
        <v>317.47000000000003</v>
      </c>
      <c r="I34" s="136" t="s">
        <v>64</v>
      </c>
      <c r="J34" s="137" t="s">
        <v>64</v>
      </c>
      <c r="K34" s="131">
        <v>357.7</v>
      </c>
      <c r="L34" s="91">
        <v>437.37</v>
      </c>
      <c r="M34" s="129">
        <f>K34/L34</f>
        <v>0.81784301621053113</v>
      </c>
      <c r="N34" s="131">
        <v>322.38</v>
      </c>
      <c r="O34" s="91">
        <v>370.14</v>
      </c>
      <c r="P34" s="129">
        <f>N34/O34</f>
        <v>0.87096774193548387</v>
      </c>
      <c r="Q34" s="147" t="s">
        <v>53</v>
      </c>
      <c r="R34" s="148" t="s">
        <v>53</v>
      </c>
      <c r="S34" s="149" t="s">
        <v>53</v>
      </c>
      <c r="T34" s="147" t="s">
        <v>53</v>
      </c>
      <c r="U34" s="148" t="s">
        <v>53</v>
      </c>
      <c r="V34" s="149" t="s">
        <v>53</v>
      </c>
      <c r="W34" s="147" t="s">
        <v>53</v>
      </c>
      <c r="X34" s="148" t="s">
        <v>53</v>
      </c>
      <c r="Y34" s="149" t="s">
        <v>53</v>
      </c>
      <c r="Z34" s="147" t="s">
        <v>53</v>
      </c>
      <c r="AA34" s="148" t="s">
        <v>53</v>
      </c>
      <c r="AB34" s="149" t="s">
        <v>53</v>
      </c>
      <c r="AC34" s="147" t="s">
        <v>53</v>
      </c>
      <c r="AD34" s="148" t="s">
        <v>53</v>
      </c>
      <c r="AE34" s="149" t="s">
        <v>53</v>
      </c>
      <c r="AF34" s="147" t="s">
        <v>53</v>
      </c>
      <c r="AG34" s="148" t="s">
        <v>53</v>
      </c>
      <c r="AH34" s="149" t="s">
        <v>53</v>
      </c>
      <c r="AI34" s="154"/>
      <c r="AJ34" s="154"/>
      <c r="AK34" s="153"/>
      <c r="AL34" s="154"/>
      <c r="AM34" s="154"/>
      <c r="AN34" s="153"/>
      <c r="AO34" s="154"/>
      <c r="AP34" s="152"/>
      <c r="AQ34" s="127"/>
      <c r="AR34" s="152"/>
      <c r="AS34" s="152"/>
      <c r="AT34" s="127"/>
      <c r="AU34" s="154"/>
      <c r="AV34" s="152"/>
      <c r="AW34" s="127"/>
      <c r="AX34" s="152"/>
      <c r="AY34" s="152"/>
      <c r="AZ34" s="127"/>
      <c r="BA34" s="152"/>
      <c r="BB34" s="152"/>
      <c r="BC34" s="127"/>
      <c r="BD34" s="154"/>
      <c r="BE34" s="154"/>
      <c r="BF34" s="127"/>
      <c r="BG34" s="152"/>
      <c r="BH34" s="152"/>
      <c r="BI34" s="127"/>
      <c r="BJ34" s="154"/>
      <c r="BK34" s="152"/>
      <c r="BL34" s="127"/>
      <c r="BM34" s="152"/>
      <c r="BN34" s="154"/>
      <c r="BO34" s="127"/>
      <c r="BP34" s="155" t="s">
        <v>53</v>
      </c>
    </row>
    <row r="35" spans="1:68" ht="18" customHeight="1" x14ac:dyDescent="0.2">
      <c r="A35" s="98" t="s">
        <v>42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1"/>
    </row>
    <row r="36" spans="1:68" ht="18" customHeight="1" x14ac:dyDescent="0.2">
      <c r="A36" s="56" t="s">
        <v>29</v>
      </c>
      <c r="B36" s="126">
        <v>526.1</v>
      </c>
      <c r="C36" s="135" t="s">
        <v>64</v>
      </c>
      <c r="D36" s="134" t="s">
        <v>64</v>
      </c>
      <c r="E36" s="126">
        <v>534.14</v>
      </c>
      <c r="F36" s="135" t="s">
        <v>64</v>
      </c>
      <c r="G36" s="134" t="s">
        <v>64</v>
      </c>
      <c r="H36" s="126">
        <v>529.15</v>
      </c>
      <c r="I36" s="135" t="s">
        <v>64</v>
      </c>
      <c r="J36" s="134" t="s">
        <v>64</v>
      </c>
      <c r="K36" s="82">
        <v>529.55999999999995</v>
      </c>
      <c r="L36" s="90">
        <v>513.5</v>
      </c>
      <c r="M36" s="60">
        <f>K36/L36</f>
        <v>1.0312755598831547</v>
      </c>
      <c r="N36" s="82">
        <v>494.18</v>
      </c>
      <c r="O36" s="94">
        <v>442.26</v>
      </c>
      <c r="P36" s="60">
        <f>N36/O36</f>
        <v>1.1173970062858951</v>
      </c>
      <c r="Q36" s="82">
        <v>513.34</v>
      </c>
      <c r="R36" s="77">
        <v>473.96</v>
      </c>
      <c r="S36" s="60">
        <f>Q36/R36</f>
        <v>1.0830871803527724</v>
      </c>
      <c r="T36" s="40">
        <v>539.54999999999995</v>
      </c>
      <c r="U36" s="41">
        <v>510.64</v>
      </c>
      <c r="V36" s="60">
        <f>T36/U36</f>
        <v>1.05661522794924</v>
      </c>
      <c r="W36" s="40">
        <v>513.45000000000005</v>
      </c>
      <c r="X36" s="41">
        <v>497.12</v>
      </c>
      <c r="Y36" s="65">
        <f>W36/X36</f>
        <v>1.0328492114579981</v>
      </c>
      <c r="Z36" s="1">
        <v>420.63</v>
      </c>
      <c r="AA36" s="14">
        <v>494.72</v>
      </c>
      <c r="AB36" s="60">
        <f>Z36/AA36</f>
        <v>0.85023851875808532</v>
      </c>
      <c r="AC36" s="1">
        <v>404.86</v>
      </c>
      <c r="AD36" s="14">
        <v>496.47</v>
      </c>
      <c r="AE36" s="60">
        <f>AC36/AD36</f>
        <v>0.81547726952283117</v>
      </c>
      <c r="AF36" s="1">
        <v>457.37</v>
      </c>
      <c r="AG36" s="14">
        <v>464.82</v>
      </c>
      <c r="AH36" s="67">
        <f>AF36/AG36</f>
        <v>0.98397229034895228</v>
      </c>
      <c r="AI36" s="15">
        <v>465.74</v>
      </c>
      <c r="AJ36" s="14">
        <v>437.53</v>
      </c>
      <c r="AK36" s="60">
        <f>AI36/AJ36</f>
        <v>1.0644755788174527</v>
      </c>
      <c r="AL36" s="1">
        <v>512.04</v>
      </c>
      <c r="AM36" s="14">
        <v>478.97</v>
      </c>
      <c r="AN36" s="60">
        <f>AL36/AM36</f>
        <v>1.069043990229033</v>
      </c>
      <c r="AO36" s="4">
        <v>510.75</v>
      </c>
      <c r="AP36" s="3">
        <v>446.62</v>
      </c>
      <c r="AQ36" s="69">
        <f>AO36/AP36</f>
        <v>1.1435896287671847</v>
      </c>
      <c r="AR36" s="1">
        <v>379.43</v>
      </c>
      <c r="AS36" s="3">
        <v>441.86</v>
      </c>
      <c r="AT36" s="23">
        <f>AR36/AS36</f>
        <v>0.85871090390621463</v>
      </c>
      <c r="AU36" s="1">
        <v>343.68</v>
      </c>
      <c r="AV36" s="3">
        <v>412.9</v>
      </c>
      <c r="AW36" s="23">
        <f>AU36/AV36</f>
        <v>0.83235650278517803</v>
      </c>
      <c r="AX36" s="1">
        <v>237.02</v>
      </c>
      <c r="AY36" s="3">
        <v>363.9</v>
      </c>
      <c r="AZ36" s="11">
        <f>AX36/AY36</f>
        <v>0.65133278373179448</v>
      </c>
      <c r="BA36" s="1">
        <v>242.02</v>
      </c>
      <c r="BB36" s="3">
        <v>360.8</v>
      </c>
      <c r="BC36" s="11">
        <f>BA36/BB36</f>
        <v>0.6707871396895787</v>
      </c>
      <c r="BD36" s="1">
        <v>284.76</v>
      </c>
      <c r="BE36" s="2">
        <v>365.69</v>
      </c>
      <c r="BF36" s="11">
        <f>BD36/BE36</f>
        <v>0.77869233503787361</v>
      </c>
      <c r="BG36" s="1">
        <v>332.41</v>
      </c>
      <c r="BH36" s="3">
        <v>411</v>
      </c>
      <c r="BI36" s="11">
        <f>BG36/BH36</f>
        <v>0.80878345498783466</v>
      </c>
      <c r="BJ36" s="4">
        <v>325.68</v>
      </c>
      <c r="BK36" s="3">
        <v>425.77</v>
      </c>
      <c r="BL36" s="11">
        <f>BJ36/BK36</f>
        <v>0.76492002724475661</v>
      </c>
      <c r="BM36" s="1">
        <v>266.67</v>
      </c>
      <c r="BN36" s="2">
        <v>394.78</v>
      </c>
      <c r="BO36" s="11">
        <f>BM36/BN36</f>
        <v>0.67549014641065919</v>
      </c>
      <c r="BP36" s="71">
        <f>(B36-W36)/W36</f>
        <v>2.4637257766092074E-2</v>
      </c>
    </row>
    <row r="37" spans="1:68" ht="18" customHeight="1" x14ac:dyDescent="0.2">
      <c r="A37" s="98" t="s">
        <v>43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1"/>
    </row>
    <row r="38" spans="1:68" ht="18" customHeight="1" x14ac:dyDescent="0.2">
      <c r="A38" s="56" t="s">
        <v>28</v>
      </c>
      <c r="B38" s="120">
        <v>562.99</v>
      </c>
      <c r="C38" s="135" t="s">
        <v>64</v>
      </c>
      <c r="D38" s="134" t="s">
        <v>64</v>
      </c>
      <c r="E38" s="126">
        <v>614.32000000000005</v>
      </c>
      <c r="F38" s="135" t="s">
        <v>64</v>
      </c>
      <c r="G38" s="134" t="s">
        <v>64</v>
      </c>
      <c r="H38" s="126">
        <v>551.58000000000004</v>
      </c>
      <c r="I38" s="135" t="s">
        <v>64</v>
      </c>
      <c r="J38" s="134" t="s">
        <v>64</v>
      </c>
      <c r="K38" s="82">
        <v>549.79999999999995</v>
      </c>
      <c r="L38" s="94">
        <v>400.82</v>
      </c>
      <c r="M38" s="60">
        <f>K38/L38</f>
        <v>1.3716880395189859</v>
      </c>
      <c r="N38" s="82">
        <v>503.11</v>
      </c>
      <c r="O38" s="94">
        <v>371.44</v>
      </c>
      <c r="P38" s="60">
        <f>N38/O38</f>
        <v>1.3544852466077968</v>
      </c>
      <c r="Q38" s="82">
        <v>426.41</v>
      </c>
      <c r="R38" s="84">
        <v>397.52</v>
      </c>
      <c r="S38" s="60">
        <f>Q38/R38</f>
        <v>1.0726755886496278</v>
      </c>
      <c r="T38" s="40">
        <v>501.88</v>
      </c>
      <c r="U38" s="41">
        <v>384.1</v>
      </c>
      <c r="V38" s="60">
        <f>T38/U38</f>
        <v>1.3066388961208018</v>
      </c>
      <c r="W38" s="40">
        <v>508.3</v>
      </c>
      <c r="X38" s="41">
        <v>384.57</v>
      </c>
      <c r="Y38" s="65">
        <f>W38/X38</f>
        <v>1.3217359648438516</v>
      </c>
      <c r="Z38" s="49">
        <v>446.25</v>
      </c>
      <c r="AA38" s="14">
        <v>401.44</v>
      </c>
      <c r="AB38" s="60">
        <f>Z38/AA38</f>
        <v>1.1116231566361101</v>
      </c>
      <c r="AC38" s="1">
        <v>450.55</v>
      </c>
      <c r="AD38" s="14">
        <v>361.25</v>
      </c>
      <c r="AE38" s="60">
        <f>AC38/AD38</f>
        <v>1.24719723183391</v>
      </c>
      <c r="AF38" s="1">
        <v>363.52</v>
      </c>
      <c r="AG38" s="14">
        <v>340.66</v>
      </c>
      <c r="AH38" s="67">
        <f>AF38/AG38</f>
        <v>1.0671050314096164</v>
      </c>
      <c r="AI38" s="15">
        <v>318.10000000000002</v>
      </c>
      <c r="AJ38" s="14">
        <v>354.9</v>
      </c>
      <c r="AK38" s="60">
        <f>AI38/AJ38</f>
        <v>0.89630881938574258</v>
      </c>
      <c r="AL38" s="1">
        <v>376.24</v>
      </c>
      <c r="AM38" s="14">
        <v>388.62</v>
      </c>
      <c r="AN38" s="60">
        <f>AL38/AM38</f>
        <v>0.96814368792136274</v>
      </c>
      <c r="AO38" s="4">
        <v>377.22</v>
      </c>
      <c r="AP38" s="3">
        <v>375.18</v>
      </c>
      <c r="AQ38" s="69">
        <f>AO38/AP38</f>
        <v>1.0054373900527747</v>
      </c>
      <c r="AR38" s="1">
        <v>308.11</v>
      </c>
      <c r="AS38" s="3">
        <v>383.53</v>
      </c>
      <c r="AT38" s="23">
        <f>AR38/AS38</f>
        <v>0.80335306234192905</v>
      </c>
      <c r="AU38" s="1">
        <v>269.87</v>
      </c>
      <c r="AV38" s="3">
        <v>327.06</v>
      </c>
      <c r="AW38" s="23">
        <f>AU38/AV38</f>
        <v>0.82513911820461083</v>
      </c>
      <c r="AX38" s="1">
        <v>239.49</v>
      </c>
      <c r="AY38" s="3">
        <v>361.61</v>
      </c>
      <c r="AZ38" s="11">
        <f>AX38/AY38</f>
        <v>0.66228810043970021</v>
      </c>
      <c r="BA38" s="1">
        <v>260.10000000000002</v>
      </c>
      <c r="BB38" s="3">
        <v>302.29000000000002</v>
      </c>
      <c r="BC38" s="11">
        <f>BA38/BB38</f>
        <v>0.86043203546263525</v>
      </c>
      <c r="BD38" s="1">
        <v>205.16</v>
      </c>
      <c r="BE38" s="2">
        <v>298.42</v>
      </c>
      <c r="BF38" s="11">
        <f>BD38/BE38</f>
        <v>0.68748743381810862</v>
      </c>
      <c r="BG38" s="1" t="s">
        <v>53</v>
      </c>
      <c r="BH38" s="3">
        <v>324.07</v>
      </c>
      <c r="BI38" s="11" t="s">
        <v>53</v>
      </c>
      <c r="BJ38" s="4" t="s">
        <v>53</v>
      </c>
      <c r="BK38" s="3">
        <v>322.06</v>
      </c>
      <c r="BL38" s="11" t="s">
        <v>53</v>
      </c>
      <c r="BM38" s="1">
        <v>362.98</v>
      </c>
      <c r="BN38" s="2">
        <v>302.54000000000002</v>
      </c>
      <c r="BO38" s="11">
        <f>BM38/BN38</f>
        <v>1.1997752363323857</v>
      </c>
      <c r="BP38" s="71">
        <f>(B38-W38)/W38</f>
        <v>0.10759394058626795</v>
      </c>
    </row>
    <row r="39" spans="1:68" ht="18" hidden="1" customHeight="1" x14ac:dyDescent="0.2">
      <c r="A39" s="58" t="s">
        <v>28</v>
      </c>
      <c r="B39" s="122"/>
      <c r="C39" s="122"/>
      <c r="D39" s="54"/>
      <c r="E39" s="118"/>
      <c r="F39" s="122"/>
      <c r="G39" s="54"/>
      <c r="H39" s="118"/>
      <c r="I39" s="122"/>
      <c r="J39" s="54"/>
      <c r="K39" s="76"/>
      <c r="L39" s="85"/>
      <c r="M39" s="72"/>
      <c r="N39" s="76"/>
      <c r="O39" s="97"/>
      <c r="P39" s="72"/>
      <c r="Q39" s="76"/>
      <c r="R39" s="85"/>
      <c r="S39" s="72"/>
      <c r="T39" s="74"/>
      <c r="U39" s="28"/>
      <c r="V39" s="62"/>
      <c r="W39" s="26">
        <v>642</v>
      </c>
      <c r="X39" s="18">
        <v>297.2</v>
      </c>
      <c r="Y39" s="60">
        <f>W39/X39</f>
        <v>2.1601615074024227</v>
      </c>
      <c r="Z39" s="1"/>
      <c r="AA39" s="14"/>
      <c r="AB39" s="20"/>
      <c r="AC39" s="1"/>
      <c r="AD39" s="14"/>
      <c r="AE39" s="60"/>
      <c r="AF39" s="1"/>
      <c r="AG39" s="14"/>
      <c r="AH39" s="22"/>
      <c r="AI39" s="15"/>
      <c r="AJ39" s="14"/>
      <c r="AK39" s="60"/>
      <c r="AL39" s="1"/>
      <c r="AM39" s="14"/>
      <c r="AN39" s="60"/>
      <c r="AO39" s="4"/>
      <c r="AP39" s="3"/>
      <c r="AQ39" s="69"/>
      <c r="AR39" s="1"/>
      <c r="AS39" s="3"/>
      <c r="AT39" s="23"/>
      <c r="AU39" s="4"/>
      <c r="AV39" s="3"/>
      <c r="AW39" s="23"/>
      <c r="AX39" s="1"/>
      <c r="AY39" s="3"/>
      <c r="AZ39" s="11"/>
      <c r="BA39" s="1"/>
      <c r="BB39" s="3"/>
      <c r="BC39" s="11"/>
      <c r="BD39" s="1"/>
      <c r="BE39" s="2"/>
      <c r="BF39" s="11"/>
      <c r="BG39" s="1"/>
      <c r="BH39" s="3"/>
      <c r="BI39" s="11"/>
      <c r="BJ39" s="4"/>
      <c r="BK39" s="3"/>
      <c r="BL39" s="11"/>
      <c r="BM39" s="1"/>
      <c r="BN39" s="2"/>
      <c r="BO39" s="11"/>
      <c r="BP39" s="71" t="e">
        <f t="shared" ref="BP38:BP41" si="0">(K39-AF39)/AF39</f>
        <v>#DIV/0!</v>
      </c>
    </row>
    <row r="40" spans="1:68" ht="18" hidden="1" customHeight="1" x14ac:dyDescent="0.2">
      <c r="A40" s="59" t="s">
        <v>27</v>
      </c>
      <c r="B40" s="123"/>
      <c r="C40" s="123"/>
      <c r="D40" s="56"/>
      <c r="E40" s="120"/>
      <c r="F40" s="123"/>
      <c r="G40" s="56"/>
      <c r="H40" s="120"/>
      <c r="I40" s="123"/>
      <c r="J40" s="56"/>
      <c r="K40" s="82"/>
      <c r="L40" s="86"/>
      <c r="M40" s="73"/>
      <c r="N40" s="82"/>
      <c r="O40" s="95"/>
      <c r="P40" s="73"/>
      <c r="Q40" s="82"/>
      <c r="R40" s="86"/>
      <c r="S40" s="73"/>
      <c r="T40" s="75"/>
      <c r="U40" s="29"/>
      <c r="V40" s="63"/>
      <c r="W40" s="27">
        <v>195.91</v>
      </c>
      <c r="X40" s="19">
        <v>297.2</v>
      </c>
      <c r="Y40" s="65">
        <f>W40/X40</f>
        <v>0.65918573351278598</v>
      </c>
      <c r="Z40" s="1">
        <v>185.44</v>
      </c>
      <c r="AA40" s="14"/>
      <c r="AB40" s="20"/>
      <c r="AC40" s="1"/>
      <c r="AD40" s="14"/>
      <c r="AE40" s="60"/>
      <c r="AF40" s="1"/>
      <c r="AG40" s="14"/>
      <c r="AH40" s="22"/>
      <c r="AI40" s="15"/>
      <c r="AJ40" s="14"/>
      <c r="AK40" s="60"/>
      <c r="AL40" s="1"/>
      <c r="AM40" s="14"/>
      <c r="AN40" s="60"/>
      <c r="AO40" s="4"/>
      <c r="AP40" s="3"/>
      <c r="AQ40" s="69"/>
      <c r="AR40" s="1"/>
      <c r="AS40" s="3"/>
      <c r="AT40" s="23"/>
      <c r="AU40" s="4"/>
      <c r="AV40" s="3"/>
      <c r="AW40" s="23"/>
      <c r="AX40" s="1"/>
      <c r="AY40" s="3"/>
      <c r="AZ40" s="11"/>
      <c r="BA40" s="1"/>
      <c r="BB40" s="3"/>
      <c r="BC40" s="11"/>
      <c r="BD40" s="1"/>
      <c r="BE40" s="2"/>
      <c r="BF40" s="11"/>
      <c r="BG40" s="4"/>
      <c r="BH40" s="3"/>
      <c r="BI40" s="11"/>
      <c r="BJ40" s="4"/>
      <c r="BK40" s="3"/>
      <c r="BL40" s="11"/>
      <c r="BM40" s="1"/>
      <c r="BN40" s="2"/>
      <c r="BO40" s="11"/>
      <c r="BP40" s="71" t="e">
        <f t="shared" si="0"/>
        <v>#DIV/0!</v>
      </c>
    </row>
    <row r="41" spans="1:68" ht="18" customHeight="1" x14ac:dyDescent="0.2">
      <c r="A41" s="56" t="s">
        <v>27</v>
      </c>
      <c r="B41" s="120">
        <v>529.34</v>
      </c>
      <c r="C41" s="135" t="s">
        <v>64</v>
      </c>
      <c r="D41" s="134" t="s">
        <v>64</v>
      </c>
      <c r="E41" s="126">
        <v>570.20000000000005</v>
      </c>
      <c r="F41" s="135" t="s">
        <v>64</v>
      </c>
      <c r="G41" s="134" t="s">
        <v>64</v>
      </c>
      <c r="H41" s="126">
        <v>635.36</v>
      </c>
      <c r="I41" s="135" t="s">
        <v>64</v>
      </c>
      <c r="J41" s="134" t="s">
        <v>64</v>
      </c>
      <c r="K41" s="82">
        <v>484.93</v>
      </c>
      <c r="L41" s="95">
        <v>400.82</v>
      </c>
      <c r="M41" s="60">
        <f>K41/L41</f>
        <v>1.2098448181228483</v>
      </c>
      <c r="N41" s="82">
        <v>481.23</v>
      </c>
      <c r="O41" s="95">
        <v>371.44</v>
      </c>
      <c r="P41" s="60">
        <f>N41/O41</f>
        <v>1.2955793667887143</v>
      </c>
      <c r="Q41" s="82">
        <v>442.94</v>
      </c>
      <c r="R41" s="87">
        <v>397.52</v>
      </c>
      <c r="S41" s="60">
        <f>Q41/R41</f>
        <v>1.1142584020929764</v>
      </c>
      <c r="T41" s="40">
        <v>440.73</v>
      </c>
      <c r="U41" s="41">
        <v>384.1</v>
      </c>
      <c r="V41" s="60">
        <f>T41/U41</f>
        <v>1.147435563655298</v>
      </c>
      <c r="W41" s="40">
        <v>388.65</v>
      </c>
      <c r="X41" s="41">
        <v>384.57</v>
      </c>
      <c r="Y41" s="65">
        <f>W41/X41</f>
        <v>1.0106092518917231</v>
      </c>
      <c r="Z41" s="1">
        <v>362.34</v>
      </c>
      <c r="AA41" s="14">
        <v>401.44</v>
      </c>
      <c r="AB41" s="60">
        <f>Z41/AA41</f>
        <v>0.90260063770426457</v>
      </c>
      <c r="AC41" s="1">
        <v>334.82</v>
      </c>
      <c r="AD41" s="14">
        <v>361.25</v>
      </c>
      <c r="AE41" s="60">
        <f>AC41/AD41</f>
        <v>0.92683737024221446</v>
      </c>
      <c r="AF41" s="1">
        <v>336.19</v>
      </c>
      <c r="AG41" s="14">
        <v>340.66</v>
      </c>
      <c r="AH41" s="67">
        <f>AF41/AG41</f>
        <v>0.98687841249339514</v>
      </c>
      <c r="AI41" s="15">
        <v>353.64</v>
      </c>
      <c r="AJ41" s="14">
        <v>354.9</v>
      </c>
      <c r="AK41" s="60">
        <f>AI41/AJ41</f>
        <v>0.99644970414201184</v>
      </c>
      <c r="AL41" s="1">
        <v>403.9</v>
      </c>
      <c r="AM41" s="14">
        <v>388.62</v>
      </c>
      <c r="AN41" s="60">
        <f>AL41/AM41</f>
        <v>1.0393186145849416</v>
      </c>
      <c r="AO41" s="4">
        <v>377.94</v>
      </c>
      <c r="AP41" s="3">
        <v>375.18</v>
      </c>
      <c r="AQ41" s="69">
        <f>AO41/AP41</f>
        <v>1.0073564688949304</v>
      </c>
      <c r="AR41" s="1">
        <v>371.58</v>
      </c>
      <c r="AS41" s="3">
        <v>383.53</v>
      </c>
      <c r="AT41" s="23">
        <f>AR41/AS41</f>
        <v>0.96884207232810993</v>
      </c>
      <c r="AU41" s="1">
        <v>414.43</v>
      </c>
      <c r="AV41" s="3">
        <v>327.06</v>
      </c>
      <c r="AW41" s="23">
        <f>AU41/AV41</f>
        <v>1.2671375282822723</v>
      </c>
      <c r="AX41" s="1">
        <v>513.34</v>
      </c>
      <c r="AY41" s="3">
        <v>361.61</v>
      </c>
      <c r="AZ41" s="11">
        <f>AX41/AY41</f>
        <v>1.4195956970216532</v>
      </c>
      <c r="BA41" s="1">
        <v>440.51</v>
      </c>
      <c r="BB41" s="3">
        <v>302.29000000000002</v>
      </c>
      <c r="BC41" s="11">
        <f>BA41/BB41</f>
        <v>1.4572430447583444</v>
      </c>
      <c r="BD41" s="1">
        <v>296.94</v>
      </c>
      <c r="BE41" s="2">
        <v>298.42</v>
      </c>
      <c r="BF41" s="11">
        <f>BD41/BE41</f>
        <v>0.9950405468802358</v>
      </c>
      <c r="BG41" s="1">
        <v>331.26</v>
      </c>
      <c r="BH41" s="3">
        <v>324.07</v>
      </c>
      <c r="BI41" s="11">
        <f>BG41/BH41</f>
        <v>1.0221865646310981</v>
      </c>
      <c r="BJ41" s="4">
        <v>319.38</v>
      </c>
      <c r="BK41" s="3">
        <v>322.06</v>
      </c>
      <c r="BL41" s="11">
        <f>BJ41/BK41</f>
        <v>0.99167856921070607</v>
      </c>
      <c r="BM41" s="1">
        <v>323.98</v>
      </c>
      <c r="BN41" s="2">
        <v>302.54000000000002</v>
      </c>
      <c r="BO41" s="11">
        <f>BM41/BN41</f>
        <v>1.070866662259536</v>
      </c>
      <c r="BP41" s="71">
        <f>(B41-W41)/W41</f>
        <v>0.36199665508812573</v>
      </c>
    </row>
    <row r="42" spans="1:68" ht="18" customHeight="1" x14ac:dyDescent="0.2">
      <c r="A42" s="98" t="s">
        <v>44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1"/>
    </row>
    <row r="43" spans="1:68" ht="18" customHeight="1" x14ac:dyDescent="0.2">
      <c r="A43" s="55" t="s">
        <v>7</v>
      </c>
      <c r="B43" s="119">
        <v>532.24</v>
      </c>
      <c r="C43" s="132" t="s">
        <v>64</v>
      </c>
      <c r="D43" s="133" t="s">
        <v>64</v>
      </c>
      <c r="E43" s="125">
        <v>578.07000000000005</v>
      </c>
      <c r="F43" s="132" t="s">
        <v>64</v>
      </c>
      <c r="G43" s="133" t="s">
        <v>64</v>
      </c>
      <c r="H43" s="125">
        <v>496.61</v>
      </c>
      <c r="I43" s="132" t="s">
        <v>64</v>
      </c>
      <c r="J43" s="133" t="s">
        <v>64</v>
      </c>
      <c r="K43" s="78">
        <v>560.39</v>
      </c>
      <c r="L43" s="92">
        <v>635.58000000000004</v>
      </c>
      <c r="M43" s="60">
        <f>K43/L43</f>
        <v>0.88169860599767136</v>
      </c>
      <c r="N43" s="78">
        <v>571.37</v>
      </c>
      <c r="O43" s="92">
        <v>627.64</v>
      </c>
      <c r="P43" s="60">
        <f>N43/O43</f>
        <v>0.91034669555796321</v>
      </c>
      <c r="Q43" s="78">
        <v>513.41</v>
      </c>
      <c r="R43" s="79">
        <v>606.97</v>
      </c>
      <c r="S43" s="60">
        <f>Q43/R43</f>
        <v>0.84585729113465236</v>
      </c>
      <c r="T43" s="38">
        <v>838.55</v>
      </c>
      <c r="U43" s="39">
        <v>629.61</v>
      </c>
      <c r="V43" s="60">
        <f>T43/U43</f>
        <v>1.3318562284588871</v>
      </c>
      <c r="W43" s="38">
        <v>813.73</v>
      </c>
      <c r="X43" s="39">
        <v>560.16</v>
      </c>
      <c r="Y43" s="60">
        <f>W43/X43</f>
        <v>1.4526742359325908</v>
      </c>
      <c r="Z43" s="1">
        <v>645.94000000000005</v>
      </c>
      <c r="AA43" s="14">
        <v>539.87</v>
      </c>
      <c r="AB43" s="60">
        <f>Z43/AA43</f>
        <v>1.1964732250356569</v>
      </c>
      <c r="AC43" s="1">
        <v>414.44</v>
      </c>
      <c r="AD43" s="14">
        <v>509.57</v>
      </c>
      <c r="AE43" s="60">
        <f>AC43/AD43</f>
        <v>0.81331318562709731</v>
      </c>
      <c r="AF43" s="1">
        <v>359.53</v>
      </c>
      <c r="AG43" s="14">
        <v>461.61</v>
      </c>
      <c r="AH43" s="67">
        <f>AF43/AG43</f>
        <v>0.77886094322046739</v>
      </c>
      <c r="AI43" s="15">
        <v>316.5</v>
      </c>
      <c r="AJ43" s="14">
        <v>405.82</v>
      </c>
      <c r="AK43" s="60">
        <f>AI43/AJ43</f>
        <v>0.77990241979202601</v>
      </c>
      <c r="AL43" s="1">
        <v>303.13</v>
      </c>
      <c r="AM43" s="14">
        <v>480.34</v>
      </c>
      <c r="AN43" s="60">
        <f>AL43/AM43</f>
        <v>0.63107382270891454</v>
      </c>
      <c r="AO43" s="4">
        <v>316.58</v>
      </c>
      <c r="AP43" s="3">
        <v>468.86</v>
      </c>
      <c r="AQ43" s="69">
        <f>AO43/AP43</f>
        <v>0.67521221686644195</v>
      </c>
      <c r="AR43" s="1">
        <v>343.95</v>
      </c>
      <c r="AS43" s="3">
        <v>394.59</v>
      </c>
      <c r="AT43" s="23">
        <f>AR43/AS43</f>
        <v>0.87166425910438683</v>
      </c>
      <c r="AU43" s="4">
        <v>321.79000000000002</v>
      </c>
      <c r="AV43" s="3">
        <v>392.49</v>
      </c>
      <c r="AW43" s="23">
        <f>AU43/AV43</f>
        <v>0.81986802211521315</v>
      </c>
      <c r="AX43" s="1">
        <v>226.88</v>
      </c>
      <c r="AY43" s="3">
        <v>354.63</v>
      </c>
      <c r="AZ43" s="11">
        <f>AX43/AY43</f>
        <v>0.63976538927896676</v>
      </c>
      <c r="BA43" s="1">
        <v>256.45</v>
      </c>
      <c r="BB43" s="3">
        <v>352.66</v>
      </c>
      <c r="BC43" s="11">
        <f>BA43/BB43</f>
        <v>0.72718765950206987</v>
      </c>
      <c r="BD43" s="1">
        <v>300.14999999999998</v>
      </c>
      <c r="BE43" s="2">
        <v>362.96</v>
      </c>
      <c r="BF43" s="11">
        <f>BD43/BE43</f>
        <v>0.82695062816839315</v>
      </c>
      <c r="BG43" s="1">
        <v>392.67</v>
      </c>
      <c r="BH43" s="3">
        <v>414.83</v>
      </c>
      <c r="BI43" s="11">
        <f>BG43/BH43</f>
        <v>0.94658052696285233</v>
      </c>
      <c r="BJ43" s="4">
        <v>272.14999999999998</v>
      </c>
      <c r="BK43" s="3">
        <v>371.02</v>
      </c>
      <c r="BL43" s="11">
        <f>BJ43/BK43</f>
        <v>0.73351840871112062</v>
      </c>
      <c r="BM43" s="1">
        <v>257.33</v>
      </c>
      <c r="BN43" s="2">
        <v>345.53</v>
      </c>
      <c r="BO43" s="11">
        <f>BM43/BN43</f>
        <v>0.74473996469192261</v>
      </c>
      <c r="BP43" s="71">
        <f>(B43-W43)/W43</f>
        <v>-0.34592555270175612</v>
      </c>
    </row>
    <row r="44" spans="1:68" ht="18" customHeight="1" x14ac:dyDescent="0.2">
      <c r="A44" s="98" t="s">
        <v>45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1"/>
    </row>
    <row r="45" spans="1:68" ht="18" customHeight="1" thickBot="1" x14ac:dyDescent="0.25">
      <c r="A45" s="156" t="s">
        <v>70</v>
      </c>
      <c r="B45" s="124">
        <v>443.76</v>
      </c>
      <c r="C45" s="139" t="s">
        <v>64</v>
      </c>
      <c r="D45" s="138" t="s">
        <v>64</v>
      </c>
      <c r="E45" s="143">
        <v>427.56</v>
      </c>
      <c r="F45" s="139" t="s">
        <v>64</v>
      </c>
      <c r="G45" s="138" t="s">
        <v>64</v>
      </c>
      <c r="H45" s="143">
        <v>472.79</v>
      </c>
      <c r="I45" s="139" t="s">
        <v>64</v>
      </c>
      <c r="J45" s="138" t="s">
        <v>64</v>
      </c>
      <c r="K45" s="88">
        <v>429.31</v>
      </c>
      <c r="L45" s="96">
        <v>540.75</v>
      </c>
      <c r="M45" s="64">
        <f>K45/L45</f>
        <v>0.79391585760517802</v>
      </c>
      <c r="N45" s="88">
        <v>381.35</v>
      </c>
      <c r="O45" s="96">
        <v>537.66</v>
      </c>
      <c r="P45" s="64">
        <f>N45/O45</f>
        <v>0.70927723840345203</v>
      </c>
      <c r="Q45" s="88">
        <v>385.43</v>
      </c>
      <c r="R45" s="88">
        <v>532.52</v>
      </c>
      <c r="S45" s="64">
        <f>Q45/R45</f>
        <v>0.72378502215879215</v>
      </c>
      <c r="T45" s="50">
        <v>535.79999999999995</v>
      </c>
      <c r="U45" s="51">
        <v>555.54</v>
      </c>
      <c r="V45" s="64">
        <f>T45/U45</f>
        <v>0.96446700507614214</v>
      </c>
      <c r="W45" s="50">
        <v>566.5</v>
      </c>
      <c r="X45" s="51">
        <v>523.35</v>
      </c>
      <c r="Y45" s="64">
        <f>W45/X45</f>
        <v>1.0824496035158115</v>
      </c>
      <c r="Z45" s="33">
        <v>551.82000000000005</v>
      </c>
      <c r="AA45" s="52">
        <v>501.16</v>
      </c>
      <c r="AB45" s="64">
        <f>Z45/AA45</f>
        <v>1.1010854816824966</v>
      </c>
      <c r="AC45" s="33">
        <v>480.29</v>
      </c>
      <c r="AD45" s="52">
        <v>563.87</v>
      </c>
      <c r="AE45" s="64">
        <f>AC45/AD45</f>
        <v>0.85177434515047801</v>
      </c>
      <c r="AF45" s="33">
        <v>561.79999999999995</v>
      </c>
      <c r="AG45" s="52">
        <v>597.80999999999995</v>
      </c>
      <c r="AH45" s="68">
        <f>AF45/AG45</f>
        <v>0.93976346999882909</v>
      </c>
      <c r="AI45" s="53">
        <v>326.07</v>
      </c>
      <c r="AJ45" s="52">
        <v>608.38</v>
      </c>
      <c r="AK45" s="64">
        <f>AI45/AJ45</f>
        <v>0.53596436437752715</v>
      </c>
      <c r="AL45" s="33">
        <v>387.87</v>
      </c>
      <c r="AM45" s="52">
        <v>540.86</v>
      </c>
      <c r="AN45" s="64">
        <f>AL45/AM45</f>
        <v>0.7171356728173649</v>
      </c>
      <c r="AO45" s="30">
        <v>385.53</v>
      </c>
      <c r="AP45" s="31">
        <v>493.91</v>
      </c>
      <c r="AQ45" s="70">
        <f>AO45/AP45</f>
        <v>0.78056730983377531</v>
      </c>
      <c r="AR45" s="33">
        <v>362.54</v>
      </c>
      <c r="AS45" s="31">
        <v>456.31</v>
      </c>
      <c r="AT45" s="32">
        <f>AR45/AS45</f>
        <v>0.79450373649492678</v>
      </c>
      <c r="AU45" s="33">
        <v>263.44</v>
      </c>
      <c r="AV45" s="31">
        <v>422.23</v>
      </c>
      <c r="AW45" s="32">
        <f>AU45/AV45</f>
        <v>0.62392534874357575</v>
      </c>
      <c r="AX45" s="33">
        <v>232.95</v>
      </c>
      <c r="AY45" s="31">
        <v>386.57</v>
      </c>
      <c r="AZ45" s="34">
        <f>AX45/AY45</f>
        <v>0.6026075484388338</v>
      </c>
      <c r="BA45" s="33">
        <v>350.35</v>
      </c>
      <c r="BB45" s="31">
        <v>425.33</v>
      </c>
      <c r="BC45" s="34">
        <f>BA45/BB45</f>
        <v>0.82371335198551721</v>
      </c>
      <c r="BD45" s="33">
        <v>296.24</v>
      </c>
      <c r="BE45" s="35">
        <v>463.25</v>
      </c>
      <c r="BF45" s="34">
        <f>BD45/BE45</f>
        <v>0.6394819212088505</v>
      </c>
      <c r="BG45" s="33">
        <v>294.85000000000002</v>
      </c>
      <c r="BH45" s="31">
        <v>473.43</v>
      </c>
      <c r="BI45" s="34">
        <f>BG45/BH45</f>
        <v>0.62279534461272001</v>
      </c>
      <c r="BJ45" s="30">
        <v>282.32</v>
      </c>
      <c r="BK45" s="31">
        <v>418.88</v>
      </c>
      <c r="BL45" s="34">
        <f>BJ45/BK45</f>
        <v>0.6739877769289534</v>
      </c>
      <c r="BM45" s="33">
        <v>268.69</v>
      </c>
      <c r="BN45" s="35">
        <v>421.91</v>
      </c>
      <c r="BO45" s="34">
        <f>BM45/BN45</f>
        <v>0.63684198051717189</v>
      </c>
      <c r="BP45" s="89">
        <f>(B45-W45)/W45</f>
        <v>-0.2166637246248897</v>
      </c>
    </row>
    <row r="46" spans="1:68" ht="18" customHeight="1" thickTop="1" x14ac:dyDescent="0.2"/>
    <row r="47" spans="1:68" s="46" customFormat="1" ht="14.25" x14ac:dyDescent="0.2">
      <c r="A47" s="157" t="s">
        <v>71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</row>
    <row r="48" spans="1:68" ht="14.25" hidden="1" x14ac:dyDescent="0.2">
      <c r="A48" s="158" t="s">
        <v>46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9"/>
      <c r="Z48" s="158"/>
      <c r="AA48" s="158"/>
      <c r="AB48" s="159"/>
      <c r="AC48" s="158"/>
      <c r="AD48" s="158"/>
      <c r="AE48" s="159"/>
      <c r="AF48" s="158"/>
      <c r="AG48" s="158"/>
      <c r="AH48" s="159"/>
      <c r="AI48" s="158"/>
      <c r="AJ48" s="158"/>
      <c r="AK48" s="159"/>
      <c r="AL48" s="158"/>
      <c r="AM48" s="158"/>
      <c r="AN48" s="159"/>
      <c r="AO48" s="158"/>
      <c r="AP48" s="158"/>
      <c r="AQ48" s="159"/>
      <c r="AR48" s="158"/>
      <c r="AS48" s="158"/>
      <c r="AT48" s="159"/>
      <c r="AU48" s="158"/>
      <c r="AV48" s="158"/>
      <c r="AW48" s="159"/>
      <c r="AX48" s="160"/>
      <c r="AY48" s="160"/>
      <c r="AZ48" s="158"/>
      <c r="BA48" s="160"/>
      <c r="BB48" s="160"/>
      <c r="BC48" s="158"/>
      <c r="BD48" s="160"/>
      <c r="BE48" s="160"/>
      <c r="BF48" s="158"/>
      <c r="BG48" s="160"/>
      <c r="BH48" s="160"/>
      <c r="BI48" s="158"/>
      <c r="BJ48" s="158"/>
      <c r="BK48" s="158"/>
      <c r="BL48" s="158"/>
      <c r="BM48" s="158"/>
      <c r="BN48" s="46"/>
      <c r="BO48" s="46"/>
      <c r="BP48" s="46"/>
    </row>
    <row r="49" spans="1:68" ht="14.25" x14ac:dyDescent="0.2">
      <c r="A49" s="157" t="s">
        <v>66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</row>
    <row r="53" spans="1:68" x14ac:dyDescent="0.2">
      <c r="BC53" t="s">
        <v>15</v>
      </c>
    </row>
  </sheetData>
  <mergeCells count="45">
    <mergeCell ref="A19:BP19"/>
    <mergeCell ref="A33:BP33"/>
    <mergeCell ref="A1:BP1"/>
    <mergeCell ref="A2:BP2"/>
    <mergeCell ref="A4:BM4"/>
    <mergeCell ref="BJ5:BL5"/>
    <mergeCell ref="W5:Y5"/>
    <mergeCell ref="Z5:AB5"/>
    <mergeCell ref="AC5:AE5"/>
    <mergeCell ref="AF5:AH5"/>
    <mergeCell ref="AI5:AK5"/>
    <mergeCell ref="AL5:AN5"/>
    <mergeCell ref="AU5:AW5"/>
    <mergeCell ref="AX5:AZ5"/>
    <mergeCell ref="AR5:AT5"/>
    <mergeCell ref="AO5:AQ5"/>
    <mergeCell ref="T5:V5"/>
    <mergeCell ref="BM5:BO5"/>
    <mergeCell ref="BP5:BP6"/>
    <mergeCell ref="BA5:BC5"/>
    <mergeCell ref="BD5:BF5"/>
    <mergeCell ref="BG5:BI5"/>
    <mergeCell ref="A16:BP16"/>
    <mergeCell ref="A7:BP7"/>
    <mergeCell ref="A9:BP9"/>
    <mergeCell ref="A11:BP11"/>
    <mergeCell ref="A13:BP13"/>
    <mergeCell ref="Q5:S5"/>
    <mergeCell ref="N5:P5"/>
    <mergeCell ref="K5:M5"/>
    <mergeCell ref="H5:J5"/>
    <mergeCell ref="E5:G5"/>
    <mergeCell ref="B5:D5"/>
    <mergeCell ref="A21:BP21"/>
    <mergeCell ref="A23:BP23"/>
    <mergeCell ref="A25:BP25"/>
    <mergeCell ref="A49:BP49"/>
    <mergeCell ref="A42:BP42"/>
    <mergeCell ref="A44:BP44"/>
    <mergeCell ref="A47:BM47"/>
    <mergeCell ref="A35:BP35"/>
    <mergeCell ref="A37:BP37"/>
    <mergeCell ref="A27:BP27"/>
    <mergeCell ref="A29:BP29"/>
    <mergeCell ref="A31:BP31"/>
  </mergeCells>
  <phoneticPr fontId="4" type="noConversion"/>
  <printOptions horizontalCentered="1"/>
  <pageMargins left="0" right="0" top="0.75" bottom="0.75" header="0.5" footer="0.5"/>
  <pageSetup paperSize="5" scale="59" orientation="landscape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UG Discipline Cost</vt:lpstr>
      <vt:lpstr>'UG Discipline Cost'!Print_Area</vt:lpstr>
      <vt:lpstr>'UG Discipline Cost'!Print_Titles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ois</dc:creator>
  <cp:lastModifiedBy>Dorman, Laura Gransky</cp:lastModifiedBy>
  <cp:lastPrinted>2022-10-31T16:44:02Z</cp:lastPrinted>
  <dcterms:created xsi:type="dcterms:W3CDTF">2005-10-25T18:39:05Z</dcterms:created>
  <dcterms:modified xsi:type="dcterms:W3CDTF">2022-10-31T16:44:33Z</dcterms:modified>
</cp:coreProperties>
</file>