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grees Conferred\"/>
    </mc:Choice>
  </mc:AlternateContent>
  <xr:revisionPtr revIDLastSave="0" documentId="13_ncr:1_{3C22D41E-A1E5-4930-BDEC-2860CC9D62E0}" xr6:coauthVersionLast="36" xr6:coauthVersionMax="36" xr10:uidLastSave="{00000000-0000-0000-0000-000000000000}"/>
  <bookViews>
    <workbookView xWindow="0" yWindow="120" windowWidth="8190" windowHeight="3975" tabRatio="512" xr2:uid="{00000000-000D-0000-FFFF-FFFF00000000}"/>
  </bookViews>
  <sheets>
    <sheet name="All Programs" sheetId="1" r:id="rId1"/>
    <sheet name="CBM" sheetId="2" r:id="rId2"/>
    <sheet name="EHS" sheetId="3" r:id="rId3"/>
    <sheet name="LAS" sheetId="4" r:id="rId4"/>
    <sheet name="PAA" sheetId="5" r:id="rId5"/>
    <sheet name="VCAA" sheetId="6" state="hidden" r:id="rId6"/>
  </sheets>
  <definedNames>
    <definedName name="_xlnm.Print_Area" localSheetId="0">'All Programs'!$A$1:$K$245</definedName>
    <definedName name="_xlnm.Print_Area" localSheetId="1">CBM!$A$1:$K$47</definedName>
    <definedName name="_xlnm.Print_Area" localSheetId="2">EHS!$A$1:$K$53</definedName>
    <definedName name="_xlnm.Print_Area" localSheetId="3">LAS!$A$1:$K$90</definedName>
    <definedName name="_xlnm.Print_Area" localSheetId="4">PAA!$A$1:$K$87</definedName>
    <definedName name="_xlnm.Print_Area" localSheetId="5">VCAA!$A$1:$K$12</definedName>
    <definedName name="_xlnm.Print_Titles" localSheetId="0">'All Programs'!$4:$4</definedName>
    <definedName name="_xlnm.Print_Titles" localSheetId="1">CBM!$4:$4</definedName>
    <definedName name="_xlnm.Print_Titles" localSheetId="2">EHS!$3:$3</definedName>
    <definedName name="_xlnm.Print_Titles" localSheetId="3">LAS!$3:$3</definedName>
    <definedName name="_xlnm.Print_Titles" localSheetId="4">PAA!$3:$3</definedName>
    <definedName name="_xlnm.Print_Titles" localSheetId="5">VCAA!$3:$3</definedName>
  </definedNames>
  <calcPr calcId="191029"/>
</workbook>
</file>

<file path=xl/calcChain.xml><?xml version="1.0" encoding="utf-8"?>
<calcChain xmlns="http://schemas.openxmlformats.org/spreadsheetml/2006/main">
  <c r="I79" i="4" l="1"/>
  <c r="I80" i="4"/>
  <c r="G80" i="4"/>
  <c r="F80" i="4"/>
  <c r="E80" i="4"/>
  <c r="D80" i="4"/>
  <c r="H80" i="4" s="1"/>
  <c r="C80" i="4"/>
  <c r="B80" i="4"/>
  <c r="G79" i="4"/>
  <c r="F79" i="4"/>
  <c r="E79" i="4"/>
  <c r="D79" i="4"/>
  <c r="C79" i="4"/>
  <c r="B79" i="4"/>
  <c r="I220" i="1"/>
  <c r="H221" i="1"/>
  <c r="I221" i="1"/>
  <c r="I106" i="1" l="1"/>
  <c r="H106" i="1"/>
  <c r="I105" i="1"/>
  <c r="H105" i="1"/>
  <c r="I35" i="1"/>
  <c r="H35" i="1"/>
  <c r="H224" i="1"/>
  <c r="I210" i="1"/>
  <c r="H210" i="1"/>
  <c r="G14" i="3" l="1"/>
  <c r="F14" i="3"/>
  <c r="E14" i="3"/>
  <c r="D14" i="3"/>
  <c r="I14" i="3" s="1"/>
  <c r="C14" i="3"/>
  <c r="B14" i="3"/>
  <c r="I39" i="1"/>
  <c r="G23" i="5"/>
  <c r="F23" i="5"/>
  <c r="E23" i="5"/>
  <c r="D23" i="5"/>
  <c r="C23" i="5"/>
  <c r="B23" i="5"/>
  <c r="I60" i="1"/>
  <c r="G54" i="5"/>
  <c r="F54" i="5"/>
  <c r="E54" i="5"/>
  <c r="D54" i="5"/>
  <c r="C54" i="5"/>
  <c r="B54" i="5"/>
  <c r="I115" i="1"/>
  <c r="G84" i="4"/>
  <c r="F84" i="4"/>
  <c r="E84" i="4"/>
  <c r="D84" i="4"/>
  <c r="C84" i="4"/>
  <c r="B84" i="4"/>
  <c r="I226" i="1"/>
  <c r="H110" i="1"/>
  <c r="C239" i="1"/>
  <c r="C231" i="1"/>
  <c r="C227" i="1"/>
  <c r="C217" i="1"/>
  <c r="C211" i="1"/>
  <c r="C200" i="1"/>
  <c r="C183" i="1"/>
  <c r="C179" i="1"/>
  <c r="C173" i="1"/>
  <c r="C169" i="1"/>
  <c r="C164" i="1"/>
  <c r="C160" i="1"/>
  <c r="C153" i="1"/>
  <c r="C141" i="1"/>
  <c r="C117" i="1"/>
  <c r="C101" i="1"/>
  <c r="C96" i="1"/>
  <c r="C92" i="1"/>
  <c r="C87" i="1"/>
  <c r="C81" i="1"/>
  <c r="C75" i="1"/>
  <c r="C69" i="1"/>
  <c r="C63" i="1"/>
  <c r="C57" i="1"/>
  <c r="C53" i="1"/>
  <c r="C49" i="1"/>
  <c r="C41" i="1"/>
  <c r="C36" i="1"/>
  <c r="C30" i="1"/>
  <c r="C15" i="1"/>
  <c r="B239" i="1"/>
  <c r="B231" i="1"/>
  <c r="B227" i="1"/>
  <c r="B217" i="1"/>
  <c r="B211" i="1"/>
  <c r="B200" i="1"/>
  <c r="B183" i="1"/>
  <c r="B179" i="1"/>
  <c r="B173" i="1"/>
  <c r="B169" i="1"/>
  <c r="B164" i="1"/>
  <c r="B160" i="1"/>
  <c r="B153" i="1"/>
  <c r="B141" i="1"/>
  <c r="B117" i="1"/>
  <c r="B101" i="1"/>
  <c r="B96" i="1"/>
  <c r="B92" i="1"/>
  <c r="B87" i="1"/>
  <c r="B81" i="1"/>
  <c r="B75" i="1"/>
  <c r="B69" i="1"/>
  <c r="B63" i="1"/>
  <c r="B57" i="1"/>
  <c r="B53" i="1"/>
  <c r="B49" i="1"/>
  <c r="B41" i="1"/>
  <c r="B36" i="1"/>
  <c r="B30" i="1"/>
  <c r="B15" i="1"/>
  <c r="I84" i="4" l="1"/>
  <c r="H84" i="4"/>
  <c r="I54" i="5"/>
  <c r="I23" i="5"/>
  <c r="C243" i="1"/>
  <c r="B243" i="1"/>
  <c r="C143" i="1"/>
  <c r="B143" i="1"/>
  <c r="H208" i="1"/>
  <c r="H189" i="1"/>
  <c r="H116" i="1"/>
  <c r="H55" i="1"/>
  <c r="H109" i="1"/>
  <c r="C245" i="1" l="1"/>
  <c r="B245" i="1"/>
  <c r="G49" i="5"/>
  <c r="F49" i="5"/>
  <c r="E49" i="5"/>
  <c r="D49" i="5"/>
  <c r="C49" i="5"/>
  <c r="B49" i="5"/>
  <c r="I49" i="5" l="1"/>
  <c r="H49" i="5"/>
  <c r="G83" i="4"/>
  <c r="F83" i="4"/>
  <c r="E83" i="4"/>
  <c r="D83" i="4"/>
  <c r="C83" i="4"/>
  <c r="B83" i="4"/>
  <c r="I224" i="1"/>
  <c r="I83" i="4" l="1"/>
  <c r="H83" i="4"/>
  <c r="I111" i="1"/>
  <c r="H111" i="1"/>
  <c r="I107" i="1"/>
  <c r="H107" i="1"/>
  <c r="I98" i="1"/>
  <c r="I62" i="1"/>
  <c r="I43" i="1"/>
  <c r="I14" i="1"/>
  <c r="G52" i="5"/>
  <c r="F52" i="5"/>
  <c r="E52" i="5"/>
  <c r="D52" i="5"/>
  <c r="C52" i="5"/>
  <c r="B52" i="5"/>
  <c r="H52" i="5" l="1"/>
  <c r="I52" i="5"/>
  <c r="G239" i="1"/>
  <c r="G231" i="1"/>
  <c r="G227" i="1"/>
  <c r="G217" i="1"/>
  <c r="G211" i="1"/>
  <c r="G200" i="1"/>
  <c r="G183" i="1"/>
  <c r="G179" i="1"/>
  <c r="G173" i="1"/>
  <c r="G169" i="1"/>
  <c r="G164" i="1"/>
  <c r="G160" i="1"/>
  <c r="G153" i="1"/>
  <c r="G141" i="1"/>
  <c r="G117" i="1"/>
  <c r="G101" i="1"/>
  <c r="G96" i="1"/>
  <c r="G92" i="1"/>
  <c r="G87" i="1"/>
  <c r="G81" i="1"/>
  <c r="G75" i="1"/>
  <c r="G69" i="1"/>
  <c r="G63" i="1"/>
  <c r="G57" i="1"/>
  <c r="G53" i="1"/>
  <c r="G49" i="1"/>
  <c r="G41" i="1"/>
  <c r="G36" i="1"/>
  <c r="G30" i="1"/>
  <c r="G15" i="1"/>
  <c r="F239" i="1"/>
  <c r="F231" i="1"/>
  <c r="F227" i="1"/>
  <c r="F217" i="1"/>
  <c r="F211" i="1"/>
  <c r="F200" i="1"/>
  <c r="F183" i="1"/>
  <c r="F179" i="1"/>
  <c r="F173" i="1"/>
  <c r="F169" i="1"/>
  <c r="F164" i="1"/>
  <c r="F160" i="1"/>
  <c r="F153" i="1"/>
  <c r="F141" i="1"/>
  <c r="F117" i="1"/>
  <c r="F101" i="1"/>
  <c r="F96" i="1"/>
  <c r="F92" i="1"/>
  <c r="F87" i="1"/>
  <c r="F81" i="1"/>
  <c r="F75" i="1"/>
  <c r="F69" i="1"/>
  <c r="F63" i="1"/>
  <c r="F57" i="1"/>
  <c r="F53" i="1"/>
  <c r="F49" i="1"/>
  <c r="F41" i="1"/>
  <c r="F36" i="1"/>
  <c r="F30" i="1"/>
  <c r="F15" i="1"/>
  <c r="G243" i="1" l="1"/>
  <c r="F243" i="1"/>
  <c r="G143" i="1"/>
  <c r="G245" i="1" s="1"/>
  <c r="F143" i="1"/>
  <c r="K139" i="1"/>
  <c r="J139" i="1"/>
  <c r="I139" i="1"/>
  <c r="K134" i="1"/>
  <c r="J134" i="1"/>
  <c r="I134" i="1"/>
  <c r="K133" i="1"/>
  <c r="J133" i="1"/>
  <c r="I133" i="1"/>
  <c r="K132" i="1"/>
  <c r="J132" i="1"/>
  <c r="I132" i="1"/>
  <c r="K131" i="1"/>
  <c r="J131" i="1"/>
  <c r="I131" i="1"/>
  <c r="K130" i="1"/>
  <c r="J130" i="1"/>
  <c r="I130" i="1"/>
  <c r="K129" i="1"/>
  <c r="J129" i="1"/>
  <c r="I129" i="1"/>
  <c r="K127" i="1"/>
  <c r="J127" i="1"/>
  <c r="I127" i="1"/>
  <c r="K109" i="1"/>
  <c r="J109" i="1"/>
  <c r="I109" i="1"/>
  <c r="K113" i="1"/>
  <c r="J113" i="1"/>
  <c r="I113" i="1"/>
  <c r="K112" i="1"/>
  <c r="J112" i="1"/>
  <c r="I112" i="1"/>
  <c r="H112" i="1"/>
  <c r="K104" i="1"/>
  <c r="J104" i="1"/>
  <c r="I104" i="1"/>
  <c r="K14" i="1"/>
  <c r="J14" i="1"/>
  <c r="F245" i="1" l="1"/>
  <c r="K189" i="1"/>
  <c r="I189" i="1"/>
  <c r="K187" i="1"/>
  <c r="I187" i="1"/>
  <c r="K157" i="1"/>
  <c r="I157" i="1"/>
  <c r="K152" i="1"/>
  <c r="I152" i="1"/>
  <c r="K126" i="1"/>
  <c r="I126" i="1"/>
  <c r="K122" i="1"/>
  <c r="I122" i="1"/>
  <c r="K105" i="1"/>
  <c r="K110" i="1"/>
  <c r="I110" i="1"/>
  <c r="K107" i="1"/>
  <c r="K99" i="1"/>
  <c r="I99" i="1"/>
  <c r="K90" i="1"/>
  <c r="I90" i="1"/>
  <c r="K28" i="1"/>
  <c r="I28" i="1"/>
  <c r="K25" i="1"/>
  <c r="I25" i="1"/>
  <c r="K22" i="1"/>
  <c r="I22" i="1"/>
  <c r="G35" i="2"/>
  <c r="F35" i="2"/>
  <c r="E35" i="2"/>
  <c r="D35" i="2"/>
  <c r="C35" i="2"/>
  <c r="B35" i="2"/>
  <c r="G34" i="2"/>
  <c r="F34" i="2"/>
  <c r="E34" i="2"/>
  <c r="D34" i="2"/>
  <c r="C34" i="2"/>
  <c r="B34" i="2"/>
  <c r="K231" i="1"/>
  <c r="J231" i="1"/>
  <c r="E231" i="1"/>
  <c r="D231" i="1"/>
  <c r="K230" i="1"/>
  <c r="I230" i="1"/>
  <c r="K229" i="1"/>
  <c r="J229" i="1"/>
  <c r="I229" i="1"/>
  <c r="H229" i="1"/>
  <c r="G42" i="2"/>
  <c r="F42" i="2"/>
  <c r="E42" i="2"/>
  <c r="D42" i="2"/>
  <c r="C42" i="2"/>
  <c r="B42" i="2"/>
  <c r="G41" i="2"/>
  <c r="F41" i="2"/>
  <c r="E41" i="2"/>
  <c r="D41" i="2"/>
  <c r="C41" i="2"/>
  <c r="B41" i="2"/>
  <c r="G40" i="2"/>
  <c r="F40" i="2"/>
  <c r="E40" i="2"/>
  <c r="D40" i="2"/>
  <c r="C40" i="2"/>
  <c r="B40" i="2"/>
  <c r="G39" i="2"/>
  <c r="F39" i="2"/>
  <c r="E39" i="2"/>
  <c r="D39" i="2"/>
  <c r="C39" i="2"/>
  <c r="B39" i="2"/>
  <c r="K209" i="1"/>
  <c r="J209" i="1"/>
  <c r="I209" i="1"/>
  <c r="H209" i="1"/>
  <c r="K208" i="1"/>
  <c r="I208" i="1"/>
  <c r="K207" i="1"/>
  <c r="I207" i="1"/>
  <c r="K210" i="1"/>
  <c r="I42" i="2" l="1"/>
  <c r="H42" i="2"/>
  <c r="K39" i="2"/>
  <c r="H40" i="2"/>
  <c r="I35" i="2"/>
  <c r="H231" i="1"/>
  <c r="I231" i="1"/>
  <c r="I41" i="2"/>
  <c r="K35" i="2"/>
  <c r="G36" i="2"/>
  <c r="F36" i="2"/>
  <c r="E36" i="2"/>
  <c r="D36" i="2"/>
  <c r="C36" i="2"/>
  <c r="B36" i="2"/>
  <c r="I40" i="2"/>
  <c r="J41" i="2"/>
  <c r="K41" i="2"/>
  <c r="I39" i="2"/>
  <c r="K42" i="2"/>
  <c r="K40" i="2"/>
  <c r="H41" i="2"/>
  <c r="G81" i="5"/>
  <c r="F81" i="5"/>
  <c r="E81" i="5"/>
  <c r="D81" i="5"/>
  <c r="C81" i="5"/>
  <c r="B81" i="5"/>
  <c r="H81" i="5" l="1"/>
  <c r="K36" i="2"/>
  <c r="I36" i="2"/>
  <c r="J36" i="2"/>
  <c r="I81" i="5"/>
  <c r="H36" i="2"/>
  <c r="K81" i="5"/>
  <c r="G19" i="2"/>
  <c r="F19" i="2"/>
  <c r="E19" i="2"/>
  <c r="D19" i="2"/>
  <c r="C19" i="2"/>
  <c r="B19" i="2"/>
  <c r="G43" i="5"/>
  <c r="F43" i="5"/>
  <c r="E43" i="5"/>
  <c r="D43" i="5"/>
  <c r="C43" i="5"/>
  <c r="B43" i="5"/>
  <c r="G10" i="5"/>
  <c r="F10" i="5"/>
  <c r="E10" i="5"/>
  <c r="D10" i="5"/>
  <c r="C10" i="5"/>
  <c r="B10" i="5"/>
  <c r="G48" i="5"/>
  <c r="F48" i="5"/>
  <c r="E48" i="5"/>
  <c r="D48" i="5"/>
  <c r="C48" i="5"/>
  <c r="B48" i="5"/>
  <c r="G27" i="3"/>
  <c r="F27" i="3"/>
  <c r="E27" i="3"/>
  <c r="D27" i="3"/>
  <c r="C27" i="3"/>
  <c r="B27" i="3"/>
  <c r="H48" i="5" l="1"/>
  <c r="I48" i="5"/>
  <c r="I43" i="5"/>
  <c r="K27" i="3"/>
  <c r="I10" i="5"/>
  <c r="K43" i="5"/>
  <c r="K10" i="5"/>
  <c r="I27" i="3"/>
  <c r="K48" i="5"/>
  <c r="I19" i="2"/>
  <c r="K19" i="2"/>
  <c r="E239" i="1" l="1"/>
  <c r="E227" i="1"/>
  <c r="E217" i="1"/>
  <c r="E211" i="1"/>
  <c r="E200" i="1"/>
  <c r="E183" i="1"/>
  <c r="E179" i="1"/>
  <c r="E173" i="1"/>
  <c r="E169" i="1"/>
  <c r="E164" i="1"/>
  <c r="E160" i="1"/>
  <c r="E153" i="1"/>
  <c r="E141" i="1"/>
  <c r="E117" i="1"/>
  <c r="E101" i="1"/>
  <c r="E96" i="1"/>
  <c r="E92" i="1"/>
  <c r="E87" i="1"/>
  <c r="E81" i="1"/>
  <c r="E75" i="1"/>
  <c r="E69" i="1"/>
  <c r="E63" i="1"/>
  <c r="E57" i="1"/>
  <c r="E53" i="1"/>
  <c r="E49" i="1"/>
  <c r="E41" i="1"/>
  <c r="E36" i="1"/>
  <c r="E30" i="1"/>
  <c r="E15" i="1"/>
  <c r="E243" i="1" l="1"/>
  <c r="E143" i="1"/>
  <c r="K158" i="1"/>
  <c r="J158" i="1"/>
  <c r="I158" i="1"/>
  <c r="H158" i="1"/>
  <c r="K79" i="1"/>
  <c r="J79" i="1"/>
  <c r="I79" i="1"/>
  <c r="H79" i="1"/>
  <c r="D36" i="1"/>
  <c r="G18" i="2"/>
  <c r="F18" i="2"/>
  <c r="E18" i="2"/>
  <c r="D18" i="2"/>
  <c r="C18" i="2"/>
  <c r="B18" i="2"/>
  <c r="G64" i="5"/>
  <c r="F64" i="5"/>
  <c r="E64" i="5"/>
  <c r="D64" i="5"/>
  <c r="C64" i="5"/>
  <c r="B64" i="5"/>
  <c r="G63" i="5"/>
  <c r="F63" i="5"/>
  <c r="E63" i="5"/>
  <c r="D63" i="5"/>
  <c r="C63" i="5"/>
  <c r="B63" i="5"/>
  <c r="K138" i="1"/>
  <c r="J138" i="1"/>
  <c r="I138" i="1"/>
  <c r="G37" i="3"/>
  <c r="F37" i="3"/>
  <c r="E37" i="3"/>
  <c r="D37" i="3"/>
  <c r="C37" i="3"/>
  <c r="B37" i="3"/>
  <c r="G32" i="3"/>
  <c r="F32" i="3"/>
  <c r="E32" i="3"/>
  <c r="D32" i="3"/>
  <c r="C32" i="3"/>
  <c r="B32" i="3"/>
  <c r="G56" i="5"/>
  <c r="F56" i="5"/>
  <c r="E56" i="5"/>
  <c r="D56" i="5"/>
  <c r="C56" i="5"/>
  <c r="B56" i="5"/>
  <c r="G55" i="5"/>
  <c r="F55" i="5"/>
  <c r="E55" i="5"/>
  <c r="D55" i="5"/>
  <c r="C55" i="5"/>
  <c r="B55" i="5"/>
  <c r="H56" i="5" l="1"/>
  <c r="I32" i="3"/>
  <c r="I63" i="5"/>
  <c r="H63" i="5"/>
  <c r="K37" i="3"/>
  <c r="J37" i="3"/>
  <c r="K64" i="5"/>
  <c r="J64" i="5"/>
  <c r="I56" i="5"/>
  <c r="K32" i="3"/>
  <c r="J32" i="3"/>
  <c r="K63" i="5"/>
  <c r="J63" i="5"/>
  <c r="I18" i="2"/>
  <c r="H18" i="2"/>
  <c r="K56" i="5"/>
  <c r="J56" i="5"/>
  <c r="I37" i="3"/>
  <c r="H37" i="3"/>
  <c r="I64" i="5"/>
  <c r="H64" i="5"/>
  <c r="K18" i="2"/>
  <c r="J18" i="2"/>
  <c r="E245" i="1"/>
  <c r="H55" i="5"/>
  <c r="K55" i="5"/>
  <c r="I55" i="5"/>
  <c r="J55" i="5"/>
  <c r="G25" i="4"/>
  <c r="F25" i="4"/>
  <c r="E25" i="4"/>
  <c r="D25" i="4"/>
  <c r="C25" i="4"/>
  <c r="B25" i="4"/>
  <c r="G29" i="4"/>
  <c r="F29" i="4"/>
  <c r="E29" i="4"/>
  <c r="D29" i="4"/>
  <c r="C29" i="4"/>
  <c r="B29" i="4"/>
  <c r="G62" i="5"/>
  <c r="F62" i="5"/>
  <c r="E62" i="5"/>
  <c r="D62" i="5"/>
  <c r="C62" i="5"/>
  <c r="B62" i="5"/>
  <c r="G61" i="5"/>
  <c r="F61" i="5"/>
  <c r="E61" i="5"/>
  <c r="D61" i="5"/>
  <c r="C61" i="5"/>
  <c r="B61" i="5"/>
  <c r="G51" i="5"/>
  <c r="F51" i="5"/>
  <c r="E51" i="5"/>
  <c r="D51" i="5"/>
  <c r="C51" i="5"/>
  <c r="B51" i="5"/>
  <c r="G79" i="5"/>
  <c r="F79" i="5"/>
  <c r="E79" i="5"/>
  <c r="D79" i="5"/>
  <c r="C79" i="5"/>
  <c r="B79" i="5"/>
  <c r="G39" i="4"/>
  <c r="F39" i="4"/>
  <c r="E39" i="4"/>
  <c r="D39" i="4"/>
  <c r="C39" i="4"/>
  <c r="B39" i="4"/>
  <c r="G38" i="4"/>
  <c r="F38" i="4"/>
  <c r="E38" i="4"/>
  <c r="D38" i="4"/>
  <c r="C38" i="4"/>
  <c r="B38" i="4"/>
  <c r="G37" i="4"/>
  <c r="F37" i="4"/>
  <c r="E37" i="4"/>
  <c r="D37" i="4"/>
  <c r="C37" i="4"/>
  <c r="B37" i="4"/>
  <c r="G38" i="5"/>
  <c r="F38" i="5"/>
  <c r="E38" i="5"/>
  <c r="D38" i="5"/>
  <c r="C38" i="5"/>
  <c r="B38" i="5"/>
  <c r="G22" i="3"/>
  <c r="F22" i="3"/>
  <c r="E22" i="3"/>
  <c r="D22" i="3"/>
  <c r="C22" i="3"/>
  <c r="B22" i="3"/>
  <c r="G11" i="4"/>
  <c r="F11" i="4"/>
  <c r="E11" i="4"/>
  <c r="D11" i="4"/>
  <c r="C11" i="4"/>
  <c r="B11" i="4"/>
  <c r="I51" i="5" l="1"/>
  <c r="H51" i="5"/>
  <c r="I61" i="5"/>
  <c r="I38" i="4"/>
  <c r="K62" i="5"/>
  <c r="J62" i="5"/>
  <c r="I25" i="4"/>
  <c r="H25" i="4"/>
  <c r="K61" i="5"/>
  <c r="I79" i="5"/>
  <c r="K51" i="5"/>
  <c r="K25" i="4"/>
  <c r="J25" i="4"/>
  <c r="I62" i="5"/>
  <c r="H62" i="5"/>
  <c r="K79" i="5"/>
  <c r="K38" i="4"/>
  <c r="I39" i="4"/>
  <c r="H39" i="4"/>
  <c r="K39" i="4"/>
  <c r="J39" i="4"/>
  <c r="H38" i="5"/>
  <c r="I38" i="5"/>
  <c r="K38" i="5"/>
  <c r="J38" i="5"/>
  <c r="K29" i="4"/>
  <c r="J29" i="4"/>
  <c r="I29" i="4"/>
  <c r="H29" i="4"/>
  <c r="K34" i="2"/>
  <c r="K22" i="3"/>
  <c r="J34" i="2"/>
  <c r="H37" i="4"/>
  <c r="I22" i="3"/>
  <c r="I37" i="4"/>
  <c r="K37" i="4"/>
  <c r="I34" i="2"/>
  <c r="H34" i="2"/>
  <c r="J37" i="4"/>
  <c r="I11" i="4"/>
  <c r="K11" i="4"/>
  <c r="H22" i="3"/>
  <c r="J22" i="3"/>
  <c r="J11" i="4"/>
  <c r="K199" i="1"/>
  <c r="I199" i="1"/>
  <c r="K191" i="1"/>
  <c r="J191" i="1"/>
  <c r="I191" i="1"/>
  <c r="H191" i="1"/>
  <c r="K124" i="1"/>
  <c r="J124" i="1"/>
  <c r="I124" i="1"/>
  <c r="K103" i="1"/>
  <c r="J103" i="1"/>
  <c r="I103" i="1"/>
  <c r="K62" i="1"/>
  <c r="J62" i="1"/>
  <c r="K61" i="1"/>
  <c r="J61" i="1"/>
  <c r="I61" i="1"/>
  <c r="H61" i="1"/>
  <c r="K52" i="1"/>
  <c r="J52" i="1"/>
  <c r="I52" i="1"/>
  <c r="H52" i="1"/>
  <c r="K33" i="1"/>
  <c r="J33" i="1"/>
  <c r="I33" i="1"/>
  <c r="H33" i="1"/>
  <c r="H27" i="1"/>
  <c r="J27" i="1"/>
  <c r="J24" i="1"/>
  <c r="H24" i="1"/>
  <c r="K34" i="1" l="1"/>
  <c r="J34" i="1"/>
  <c r="I34" i="1"/>
  <c r="J156" i="1"/>
  <c r="K156" i="1"/>
  <c r="J47" i="1"/>
  <c r="K47" i="1"/>
  <c r="H156" i="1"/>
  <c r="I156" i="1"/>
  <c r="H47" i="1"/>
  <c r="I47" i="1"/>
  <c r="C83" i="5" l="1"/>
  <c r="D83" i="5"/>
  <c r="E83" i="5"/>
  <c r="F83" i="5"/>
  <c r="G83" i="5"/>
  <c r="B83" i="5"/>
  <c r="J29" i="1"/>
  <c r="H29" i="1"/>
  <c r="J35" i="1"/>
  <c r="J216" i="1"/>
  <c r="H216" i="1"/>
  <c r="J167" i="1"/>
  <c r="J168" i="1"/>
  <c r="H167" i="1"/>
  <c r="H168" i="1"/>
  <c r="J140" i="1"/>
  <c r="J114" i="1"/>
  <c r="H114" i="1"/>
  <c r="J44" i="1"/>
  <c r="J45" i="1"/>
  <c r="J46" i="1"/>
  <c r="J48" i="1"/>
  <c r="I44" i="1"/>
  <c r="I45" i="1"/>
  <c r="I46" i="1"/>
  <c r="I48" i="1"/>
  <c r="H44" i="1"/>
  <c r="H45" i="1"/>
  <c r="H46" i="1"/>
  <c r="H48" i="1"/>
  <c r="K119" i="1"/>
  <c r="K120" i="1"/>
  <c r="K121" i="1"/>
  <c r="K123" i="1"/>
  <c r="K125" i="1"/>
  <c r="J121" i="1"/>
  <c r="G70" i="5"/>
  <c r="G72" i="5"/>
  <c r="G74" i="5"/>
  <c r="G73" i="5"/>
  <c r="G77" i="5"/>
  <c r="K153" i="1"/>
  <c r="J160" i="1"/>
  <c r="K164" i="1"/>
  <c r="K169" i="1"/>
  <c r="K173" i="1"/>
  <c r="J183" i="1"/>
  <c r="K217" i="1"/>
  <c r="K239" i="1"/>
  <c r="C21" i="2"/>
  <c r="D21" i="2"/>
  <c r="E21" i="2"/>
  <c r="F21" i="2"/>
  <c r="G21" i="2"/>
  <c r="B21" i="2"/>
  <c r="C20" i="2"/>
  <c r="D20" i="2"/>
  <c r="E20" i="2"/>
  <c r="F20" i="2"/>
  <c r="G20" i="2"/>
  <c r="B20" i="2"/>
  <c r="I123" i="1"/>
  <c r="C16" i="2"/>
  <c r="D16" i="2"/>
  <c r="E16" i="2"/>
  <c r="F16" i="2"/>
  <c r="G16" i="2"/>
  <c r="B16" i="2"/>
  <c r="I120" i="1"/>
  <c r="G24" i="5"/>
  <c r="F24" i="5"/>
  <c r="D24" i="5"/>
  <c r="C24" i="5"/>
  <c r="E24" i="5"/>
  <c r="B24" i="5"/>
  <c r="G5" i="5"/>
  <c r="G7" i="5"/>
  <c r="G8" i="5"/>
  <c r="G9" i="5"/>
  <c r="G11" i="5"/>
  <c r="G12" i="5"/>
  <c r="G13" i="5"/>
  <c r="G14" i="5"/>
  <c r="G15" i="5"/>
  <c r="G18" i="5"/>
  <c r="G19" i="5"/>
  <c r="G22" i="5"/>
  <c r="G25" i="5"/>
  <c r="G28" i="5"/>
  <c r="G30" i="5"/>
  <c r="G31" i="5"/>
  <c r="G32" i="5"/>
  <c r="G33" i="5"/>
  <c r="G36" i="5"/>
  <c r="G37" i="5"/>
  <c r="G39" i="5"/>
  <c r="G42" i="5"/>
  <c r="G44" i="5"/>
  <c r="G47" i="5"/>
  <c r="G50" i="5"/>
  <c r="G53" i="5"/>
  <c r="G59" i="5"/>
  <c r="G60" i="5"/>
  <c r="G65" i="5"/>
  <c r="F5" i="5"/>
  <c r="F7" i="5"/>
  <c r="F8" i="5"/>
  <c r="F9" i="5"/>
  <c r="F11" i="5"/>
  <c r="F12" i="5"/>
  <c r="F13" i="5"/>
  <c r="F14" i="5"/>
  <c r="F15" i="5"/>
  <c r="F18" i="5"/>
  <c r="F19" i="5"/>
  <c r="F22" i="5"/>
  <c r="F25" i="5"/>
  <c r="F28" i="5"/>
  <c r="F30" i="5"/>
  <c r="F31" i="5"/>
  <c r="F32" i="5"/>
  <c r="F33" i="5"/>
  <c r="F36" i="5"/>
  <c r="F37" i="5"/>
  <c r="F39" i="5"/>
  <c r="F42" i="5"/>
  <c r="F44" i="5"/>
  <c r="F47" i="5"/>
  <c r="F50" i="5"/>
  <c r="F53" i="5"/>
  <c r="F59" i="5"/>
  <c r="F60" i="5"/>
  <c r="F65" i="5"/>
  <c r="E5" i="5"/>
  <c r="E7" i="5"/>
  <c r="E8" i="5"/>
  <c r="E9" i="5"/>
  <c r="E11" i="5"/>
  <c r="E12" i="5"/>
  <c r="E13" i="5"/>
  <c r="E14" i="5"/>
  <c r="E15" i="5"/>
  <c r="E18" i="5"/>
  <c r="E19" i="5"/>
  <c r="E22" i="5"/>
  <c r="E25" i="5"/>
  <c r="E28" i="5"/>
  <c r="E30" i="5"/>
  <c r="E31" i="5"/>
  <c r="E32" i="5"/>
  <c r="E33" i="5"/>
  <c r="E36" i="5"/>
  <c r="E37" i="5"/>
  <c r="E39" i="5"/>
  <c r="E42" i="5"/>
  <c r="E44" i="5"/>
  <c r="E47" i="5"/>
  <c r="E50" i="5"/>
  <c r="E53" i="5"/>
  <c r="E59" i="5"/>
  <c r="E60" i="5"/>
  <c r="E65" i="5"/>
  <c r="D5" i="5"/>
  <c r="D7" i="5"/>
  <c r="D8" i="5"/>
  <c r="D9" i="5"/>
  <c r="D11" i="5"/>
  <c r="D12" i="5"/>
  <c r="D13" i="5"/>
  <c r="D14" i="5"/>
  <c r="D15" i="5"/>
  <c r="D18" i="5"/>
  <c r="D19" i="5"/>
  <c r="D22" i="5"/>
  <c r="D25" i="5"/>
  <c r="D28" i="5"/>
  <c r="D30" i="5"/>
  <c r="D31" i="5"/>
  <c r="D32" i="5"/>
  <c r="D33" i="5"/>
  <c r="D36" i="5"/>
  <c r="D37" i="5"/>
  <c r="D39" i="5"/>
  <c r="D42" i="5"/>
  <c r="D44" i="5"/>
  <c r="D47" i="5"/>
  <c r="D50" i="5"/>
  <c r="D53" i="5"/>
  <c r="D59" i="5"/>
  <c r="D60" i="5"/>
  <c r="D65" i="5"/>
  <c r="C5" i="5"/>
  <c r="C7" i="5"/>
  <c r="C8" i="5"/>
  <c r="C9" i="5"/>
  <c r="C11" i="5"/>
  <c r="C12" i="5"/>
  <c r="C13" i="5"/>
  <c r="C14" i="5"/>
  <c r="C15" i="5"/>
  <c r="C18" i="5"/>
  <c r="C19" i="5"/>
  <c r="C22" i="5"/>
  <c r="C25" i="5"/>
  <c r="C28" i="5"/>
  <c r="C30" i="5"/>
  <c r="C31" i="5"/>
  <c r="C32" i="5"/>
  <c r="C33" i="5"/>
  <c r="C36" i="5"/>
  <c r="C37" i="5"/>
  <c r="C39" i="5"/>
  <c r="C42" i="5"/>
  <c r="C44" i="5"/>
  <c r="C47" i="5"/>
  <c r="C50" i="5"/>
  <c r="C53" i="5"/>
  <c r="C59" i="5"/>
  <c r="C60" i="5"/>
  <c r="C65" i="5"/>
  <c r="B5" i="5"/>
  <c r="B7" i="5"/>
  <c r="B8" i="5"/>
  <c r="B9" i="5"/>
  <c r="B11" i="5"/>
  <c r="B12" i="5"/>
  <c r="B13" i="5"/>
  <c r="B14" i="5"/>
  <c r="B15" i="5"/>
  <c r="B18" i="5"/>
  <c r="B19" i="5"/>
  <c r="B22" i="5"/>
  <c r="B25" i="5"/>
  <c r="B28" i="5"/>
  <c r="B30" i="5"/>
  <c r="B31" i="5"/>
  <c r="B32" i="5"/>
  <c r="B33" i="5"/>
  <c r="B36" i="5"/>
  <c r="B37" i="5"/>
  <c r="B39" i="5"/>
  <c r="B42" i="5"/>
  <c r="B44" i="5"/>
  <c r="B47" i="5"/>
  <c r="B50" i="5"/>
  <c r="B53" i="5"/>
  <c r="B59" i="5"/>
  <c r="B60" i="5"/>
  <c r="B65" i="5"/>
  <c r="J101" i="1"/>
  <c r="K15" i="1"/>
  <c r="J30" i="1"/>
  <c r="J36" i="1"/>
  <c r="K49" i="1"/>
  <c r="J41" i="1"/>
  <c r="J57" i="1"/>
  <c r="J75" i="1"/>
  <c r="J87" i="1"/>
  <c r="K96" i="1"/>
  <c r="J141" i="1"/>
  <c r="D63" i="1"/>
  <c r="D69" i="1"/>
  <c r="I69" i="1" s="1"/>
  <c r="D75" i="1"/>
  <c r="H75" i="1" s="1"/>
  <c r="D81" i="1"/>
  <c r="D87" i="1"/>
  <c r="I87" i="1" s="1"/>
  <c r="D92" i="1"/>
  <c r="I92" i="1" s="1"/>
  <c r="D96" i="1"/>
  <c r="I96" i="1" s="1"/>
  <c r="D101" i="1"/>
  <c r="I101" i="1" s="1"/>
  <c r="D117" i="1"/>
  <c r="D141" i="1"/>
  <c r="D30" i="1"/>
  <c r="D41" i="1"/>
  <c r="H41" i="1" s="1"/>
  <c r="D15" i="1"/>
  <c r="H15" i="1" s="1"/>
  <c r="G5" i="4"/>
  <c r="G7" i="4"/>
  <c r="G15" i="4"/>
  <c r="G16" i="4"/>
  <c r="G19" i="4"/>
  <c r="G21" i="4"/>
  <c r="G22" i="4"/>
  <c r="G27" i="4"/>
  <c r="G28" i="4"/>
  <c r="G9" i="4"/>
  <c r="G10" i="4"/>
  <c r="G12" i="4"/>
  <c r="F5" i="4"/>
  <c r="F7" i="4"/>
  <c r="F15" i="4"/>
  <c r="F16" i="4"/>
  <c r="F19" i="4"/>
  <c r="F21" i="4"/>
  <c r="F22" i="4"/>
  <c r="F27" i="4"/>
  <c r="F28" i="4"/>
  <c r="F9" i="4"/>
  <c r="F10" i="4"/>
  <c r="F12" i="4"/>
  <c r="E5" i="4"/>
  <c r="E7" i="4"/>
  <c r="E15" i="4"/>
  <c r="E16" i="4"/>
  <c r="E19" i="4"/>
  <c r="E21" i="4"/>
  <c r="E22" i="4"/>
  <c r="E27" i="4"/>
  <c r="E28" i="4"/>
  <c r="E9" i="4"/>
  <c r="E10" i="4"/>
  <c r="E12" i="4"/>
  <c r="D5" i="4"/>
  <c r="D7" i="4"/>
  <c r="D15" i="4"/>
  <c r="D16" i="4"/>
  <c r="D19" i="4"/>
  <c r="D21" i="4"/>
  <c r="D22" i="4"/>
  <c r="D27" i="4"/>
  <c r="D28" i="4"/>
  <c r="D9" i="4"/>
  <c r="D10" i="4"/>
  <c r="D12" i="4"/>
  <c r="C5" i="4"/>
  <c r="C7" i="4"/>
  <c r="C15" i="4"/>
  <c r="C16" i="4"/>
  <c r="C19" i="4"/>
  <c r="C21" i="4"/>
  <c r="C22" i="4"/>
  <c r="C27" i="4"/>
  <c r="C28" i="4"/>
  <c r="C9" i="4"/>
  <c r="C10" i="4"/>
  <c r="C12" i="4"/>
  <c r="B5" i="4"/>
  <c r="B7" i="4"/>
  <c r="B15" i="4"/>
  <c r="B16" i="4"/>
  <c r="B19" i="4"/>
  <c r="B21" i="4"/>
  <c r="B22" i="4"/>
  <c r="B27" i="4"/>
  <c r="B28" i="4"/>
  <c r="B9" i="4"/>
  <c r="B10" i="4"/>
  <c r="B12" i="4"/>
  <c r="D53" i="1"/>
  <c r="K27" i="1"/>
  <c r="I27" i="1"/>
  <c r="K24" i="1"/>
  <c r="I24" i="1"/>
  <c r="H5" i="1"/>
  <c r="C5" i="3"/>
  <c r="C6" i="3"/>
  <c r="C7" i="3"/>
  <c r="C8" i="3"/>
  <c r="C13" i="3"/>
  <c r="C15" i="3"/>
  <c r="C18" i="3"/>
  <c r="C19" i="3"/>
  <c r="C20" i="3"/>
  <c r="C21" i="3"/>
  <c r="C23" i="3"/>
  <c r="C26" i="3"/>
  <c r="C28" i="3"/>
  <c r="C31" i="3"/>
  <c r="C33" i="3"/>
  <c r="C36" i="3"/>
  <c r="C38" i="3"/>
  <c r="C39" i="3"/>
  <c r="C11" i="3"/>
  <c r="D5" i="3"/>
  <c r="D6" i="3"/>
  <c r="D7" i="3"/>
  <c r="D8" i="3"/>
  <c r="D13" i="3"/>
  <c r="D15" i="3"/>
  <c r="D18" i="3"/>
  <c r="D19" i="3"/>
  <c r="D20" i="3"/>
  <c r="D21" i="3"/>
  <c r="D23" i="3"/>
  <c r="D26" i="3"/>
  <c r="D28" i="3"/>
  <c r="D31" i="3"/>
  <c r="D33" i="3"/>
  <c r="D36" i="3"/>
  <c r="D38" i="3"/>
  <c r="D39" i="3"/>
  <c r="D11" i="3"/>
  <c r="E5" i="3"/>
  <c r="E6" i="3"/>
  <c r="E7" i="3"/>
  <c r="E8" i="3"/>
  <c r="E13" i="3"/>
  <c r="E15" i="3"/>
  <c r="E18" i="3"/>
  <c r="E19" i="3"/>
  <c r="E20" i="3"/>
  <c r="E21" i="3"/>
  <c r="E23" i="3"/>
  <c r="E26" i="3"/>
  <c r="E28" i="3"/>
  <c r="E31" i="3"/>
  <c r="E33" i="3"/>
  <c r="E36" i="3"/>
  <c r="E38" i="3"/>
  <c r="E39" i="3"/>
  <c r="E11" i="3"/>
  <c r="F5" i="3"/>
  <c r="F6" i="3"/>
  <c r="F7" i="3"/>
  <c r="F8" i="3"/>
  <c r="F13" i="3"/>
  <c r="F15" i="3"/>
  <c r="F18" i="3"/>
  <c r="F19" i="3"/>
  <c r="F20" i="3"/>
  <c r="F21" i="3"/>
  <c r="F23" i="3"/>
  <c r="F26" i="3"/>
  <c r="F28" i="3"/>
  <c r="F31" i="3"/>
  <c r="F33" i="3"/>
  <c r="F36" i="3"/>
  <c r="F38" i="3"/>
  <c r="F39" i="3"/>
  <c r="F11" i="3"/>
  <c r="G5" i="3"/>
  <c r="G6" i="3"/>
  <c r="G7" i="3"/>
  <c r="G8" i="3"/>
  <c r="G13" i="3"/>
  <c r="G15" i="3"/>
  <c r="G18" i="3"/>
  <c r="G19" i="3"/>
  <c r="G20" i="3"/>
  <c r="G21" i="3"/>
  <c r="G23" i="3"/>
  <c r="G26" i="3"/>
  <c r="G28" i="3"/>
  <c r="G31" i="3"/>
  <c r="G33" i="3"/>
  <c r="G36" i="3"/>
  <c r="G38" i="3"/>
  <c r="G39" i="3"/>
  <c r="G11" i="3"/>
  <c r="B5" i="3"/>
  <c r="B6" i="3"/>
  <c r="B7" i="3"/>
  <c r="B8" i="3"/>
  <c r="B13" i="3"/>
  <c r="B15" i="3"/>
  <c r="B18" i="3"/>
  <c r="B19" i="3"/>
  <c r="B20" i="3"/>
  <c r="B21" i="3"/>
  <c r="B23" i="3"/>
  <c r="B26" i="3"/>
  <c r="B28" i="3"/>
  <c r="B31" i="3"/>
  <c r="B33" i="3"/>
  <c r="B36" i="3"/>
  <c r="B38" i="3"/>
  <c r="B39" i="3"/>
  <c r="B11" i="3"/>
  <c r="H36" i="1"/>
  <c r="D49" i="1"/>
  <c r="D57" i="1"/>
  <c r="K17" i="1"/>
  <c r="J17" i="1"/>
  <c r="I17" i="1"/>
  <c r="H17" i="1"/>
  <c r="D153" i="1"/>
  <c r="D160" i="1"/>
  <c r="I160" i="1" s="1"/>
  <c r="D164" i="1"/>
  <c r="I164" i="1" s="1"/>
  <c r="D169" i="1"/>
  <c r="I169" i="1" s="1"/>
  <c r="D173" i="1"/>
  <c r="H173" i="1" s="1"/>
  <c r="D179" i="1"/>
  <c r="I179" i="1" s="1"/>
  <c r="D183" i="1"/>
  <c r="D200" i="1"/>
  <c r="D211" i="1"/>
  <c r="D217" i="1"/>
  <c r="I217" i="1" s="1"/>
  <c r="D227" i="1"/>
  <c r="D239" i="1"/>
  <c r="I239" i="1" s="1"/>
  <c r="K179" i="1"/>
  <c r="C36" i="4"/>
  <c r="C40" i="4"/>
  <c r="C43" i="4"/>
  <c r="C44" i="4"/>
  <c r="C47" i="4"/>
  <c r="C48" i="4"/>
  <c r="C51" i="4"/>
  <c r="C52" i="4"/>
  <c r="C55" i="4"/>
  <c r="C56" i="4"/>
  <c r="C59" i="4"/>
  <c r="C60" i="4"/>
  <c r="C61" i="4"/>
  <c r="C62" i="4"/>
  <c r="C63" i="4"/>
  <c r="C64" i="4"/>
  <c r="C65" i="4"/>
  <c r="C68" i="4"/>
  <c r="C70" i="4"/>
  <c r="C72" i="4"/>
  <c r="C74" i="4"/>
  <c r="C75" i="4"/>
  <c r="C78" i="4"/>
  <c r="C82" i="4"/>
  <c r="C85" i="4"/>
  <c r="C34" i="4"/>
  <c r="D36" i="4"/>
  <c r="D40" i="4"/>
  <c r="D43" i="4"/>
  <c r="D44" i="4"/>
  <c r="D47" i="4"/>
  <c r="D48" i="4"/>
  <c r="D51" i="4"/>
  <c r="D52" i="4"/>
  <c r="D55" i="4"/>
  <c r="D56" i="4"/>
  <c r="D59" i="4"/>
  <c r="D60" i="4"/>
  <c r="D61" i="4"/>
  <c r="D62" i="4"/>
  <c r="D63" i="4"/>
  <c r="D64" i="4"/>
  <c r="D65" i="4"/>
  <c r="D68" i="4"/>
  <c r="D70" i="4"/>
  <c r="D72" i="4"/>
  <c r="D74" i="4"/>
  <c r="D75" i="4"/>
  <c r="D78" i="4"/>
  <c r="D82" i="4"/>
  <c r="D85" i="4"/>
  <c r="D34" i="4"/>
  <c r="E36" i="4"/>
  <c r="E40" i="4"/>
  <c r="E43" i="4"/>
  <c r="E44" i="4"/>
  <c r="E47" i="4"/>
  <c r="E48" i="4"/>
  <c r="E51" i="4"/>
  <c r="E52" i="4"/>
  <c r="E55" i="4"/>
  <c r="E56" i="4"/>
  <c r="E59" i="4"/>
  <c r="E60" i="4"/>
  <c r="E61" i="4"/>
  <c r="E62" i="4"/>
  <c r="E63" i="4"/>
  <c r="E64" i="4"/>
  <c r="E65" i="4"/>
  <c r="E68" i="4"/>
  <c r="E70" i="4"/>
  <c r="E72" i="4"/>
  <c r="E74" i="4"/>
  <c r="E75" i="4"/>
  <c r="E78" i="4"/>
  <c r="E82" i="4"/>
  <c r="E85" i="4"/>
  <c r="E34" i="4"/>
  <c r="F36" i="4"/>
  <c r="F40" i="4"/>
  <c r="F43" i="4"/>
  <c r="F44" i="4"/>
  <c r="F47" i="4"/>
  <c r="F48" i="4"/>
  <c r="F51" i="4"/>
  <c r="F52" i="4"/>
  <c r="F55" i="4"/>
  <c r="F56" i="4"/>
  <c r="F59" i="4"/>
  <c r="F60" i="4"/>
  <c r="F61" i="4"/>
  <c r="F62" i="4"/>
  <c r="F63" i="4"/>
  <c r="F64" i="4"/>
  <c r="F65" i="4"/>
  <c r="F68" i="4"/>
  <c r="F70" i="4"/>
  <c r="F72" i="4"/>
  <c r="F74" i="4"/>
  <c r="F75" i="4"/>
  <c r="F78" i="4"/>
  <c r="F82" i="4"/>
  <c r="F85" i="4"/>
  <c r="F34" i="4"/>
  <c r="G36" i="4"/>
  <c r="G40" i="4"/>
  <c r="G43" i="4"/>
  <c r="G44" i="4"/>
  <c r="G47" i="4"/>
  <c r="G48" i="4"/>
  <c r="G51" i="4"/>
  <c r="G52" i="4"/>
  <c r="G55" i="4"/>
  <c r="G56" i="4"/>
  <c r="G59" i="4"/>
  <c r="G60" i="4"/>
  <c r="G61" i="4"/>
  <c r="G62" i="4"/>
  <c r="G63" i="4"/>
  <c r="G64" i="4"/>
  <c r="G65" i="4"/>
  <c r="G68" i="4"/>
  <c r="G70" i="4"/>
  <c r="G72" i="4"/>
  <c r="G74" i="4"/>
  <c r="G75" i="4"/>
  <c r="G78" i="4"/>
  <c r="G82" i="4"/>
  <c r="G85" i="4"/>
  <c r="G34" i="4"/>
  <c r="B36" i="4"/>
  <c r="B40" i="4"/>
  <c r="B43" i="4"/>
  <c r="B44" i="4"/>
  <c r="B47" i="4"/>
  <c r="B48" i="4"/>
  <c r="B51" i="4"/>
  <c r="B52" i="4"/>
  <c r="B55" i="4"/>
  <c r="B56" i="4"/>
  <c r="B59" i="4"/>
  <c r="B60" i="4"/>
  <c r="B61" i="4"/>
  <c r="B62" i="4"/>
  <c r="B63" i="4"/>
  <c r="B64" i="4"/>
  <c r="B65" i="4"/>
  <c r="B68" i="4"/>
  <c r="B70" i="4"/>
  <c r="B72" i="4"/>
  <c r="B74" i="4"/>
  <c r="B75" i="4"/>
  <c r="B78" i="4"/>
  <c r="B82" i="4"/>
  <c r="B85" i="4"/>
  <c r="B34" i="4"/>
  <c r="C70" i="5"/>
  <c r="C72" i="5"/>
  <c r="C73" i="5"/>
  <c r="C74" i="5"/>
  <c r="C77" i="5"/>
  <c r="D70" i="5"/>
  <c r="D72" i="5"/>
  <c r="D73" i="5"/>
  <c r="D74" i="5"/>
  <c r="D77" i="5"/>
  <c r="E70" i="5"/>
  <c r="E72" i="5"/>
  <c r="E73" i="5"/>
  <c r="E74" i="5"/>
  <c r="E77" i="5"/>
  <c r="F70" i="5"/>
  <c r="F72" i="5"/>
  <c r="F73" i="5"/>
  <c r="F74" i="5"/>
  <c r="F77" i="5"/>
  <c r="B70" i="5"/>
  <c r="B72" i="5"/>
  <c r="B73" i="5"/>
  <c r="B74" i="5"/>
  <c r="B77" i="5"/>
  <c r="I168" i="1"/>
  <c r="K35" i="1"/>
  <c r="K114" i="1"/>
  <c r="K168" i="1"/>
  <c r="K167" i="1"/>
  <c r="K216" i="1"/>
  <c r="K136" i="1"/>
  <c r="K29" i="1"/>
  <c r="I216" i="1"/>
  <c r="I167" i="1"/>
  <c r="I136" i="1"/>
  <c r="I29" i="1"/>
  <c r="I114" i="1"/>
  <c r="G17" i="2"/>
  <c r="F17" i="2"/>
  <c r="G15" i="2"/>
  <c r="F15" i="2"/>
  <c r="D17" i="2"/>
  <c r="C17" i="2"/>
  <c r="D15" i="2"/>
  <c r="C15" i="2"/>
  <c r="K7" i="1"/>
  <c r="K9" i="1"/>
  <c r="K11" i="1"/>
  <c r="K12" i="1"/>
  <c r="K13" i="1"/>
  <c r="K19" i="1"/>
  <c r="K21" i="1"/>
  <c r="K23" i="1"/>
  <c r="K26" i="1"/>
  <c r="K32" i="1"/>
  <c r="K38" i="1"/>
  <c r="K40" i="1"/>
  <c r="K43" i="1"/>
  <c r="K44" i="1"/>
  <c r="K45" i="1"/>
  <c r="K46" i="1"/>
  <c r="K48" i="1"/>
  <c r="K51" i="1"/>
  <c r="K55" i="1"/>
  <c r="K56" i="1"/>
  <c r="K59" i="1"/>
  <c r="K65" i="1"/>
  <c r="K67" i="1"/>
  <c r="K68" i="1"/>
  <c r="K71" i="1"/>
  <c r="K72" i="1"/>
  <c r="K73" i="1"/>
  <c r="K74" i="1"/>
  <c r="K77" i="1"/>
  <c r="K78" i="1"/>
  <c r="K80" i="1"/>
  <c r="K83" i="1"/>
  <c r="K85" i="1"/>
  <c r="K86" i="1"/>
  <c r="K89" i="1"/>
  <c r="K91" i="1"/>
  <c r="K94" i="1"/>
  <c r="K95" i="1"/>
  <c r="K98" i="1"/>
  <c r="K100" i="1"/>
  <c r="K108" i="1"/>
  <c r="K116" i="1"/>
  <c r="K128" i="1"/>
  <c r="K135" i="1"/>
  <c r="K137" i="1"/>
  <c r="K140" i="1"/>
  <c r="J7" i="1"/>
  <c r="J9" i="1"/>
  <c r="J13" i="1"/>
  <c r="J19" i="1"/>
  <c r="J32" i="1"/>
  <c r="J38" i="1"/>
  <c r="J43" i="1"/>
  <c r="J51" i="1"/>
  <c r="J55" i="1"/>
  <c r="J56" i="1"/>
  <c r="J59" i="1"/>
  <c r="J65" i="1"/>
  <c r="J67" i="1"/>
  <c r="J68" i="1"/>
  <c r="J71" i="1"/>
  <c r="J72" i="1"/>
  <c r="J77" i="1"/>
  <c r="J78" i="1"/>
  <c r="J80" i="1"/>
  <c r="J83" i="1"/>
  <c r="J85" i="1"/>
  <c r="J86" i="1"/>
  <c r="J89" i="1"/>
  <c r="J94" i="1"/>
  <c r="J95" i="1"/>
  <c r="J98" i="1"/>
  <c r="J100" i="1"/>
  <c r="J108" i="1"/>
  <c r="J116" i="1"/>
  <c r="J128" i="1"/>
  <c r="I7" i="1"/>
  <c r="I9" i="1"/>
  <c r="I11" i="1"/>
  <c r="I13" i="1"/>
  <c r="I19" i="1"/>
  <c r="I21" i="1"/>
  <c r="I23" i="1"/>
  <c r="I26" i="1"/>
  <c r="I32" i="1"/>
  <c r="I38" i="1"/>
  <c r="I40" i="1"/>
  <c r="I51" i="1"/>
  <c r="I55" i="1"/>
  <c r="I56" i="1"/>
  <c r="I59" i="1"/>
  <c r="I65" i="1"/>
  <c r="I67" i="1"/>
  <c r="I68" i="1"/>
  <c r="I71" i="1"/>
  <c r="I72" i="1"/>
  <c r="I73" i="1"/>
  <c r="I74" i="1"/>
  <c r="I77" i="1"/>
  <c r="I78" i="1"/>
  <c r="I80" i="1"/>
  <c r="I83" i="1"/>
  <c r="I85" i="1"/>
  <c r="I86" i="1"/>
  <c r="I89" i="1"/>
  <c r="I91" i="1"/>
  <c r="I94" i="1"/>
  <c r="I95" i="1"/>
  <c r="I100" i="1"/>
  <c r="I108" i="1"/>
  <c r="I116" i="1"/>
  <c r="I119" i="1"/>
  <c r="I121" i="1"/>
  <c r="I125" i="1"/>
  <c r="I128" i="1"/>
  <c r="I135" i="1"/>
  <c r="I137" i="1"/>
  <c r="I140" i="1"/>
  <c r="H7" i="1"/>
  <c r="H9" i="1"/>
  <c r="H13" i="1"/>
  <c r="H38" i="1"/>
  <c r="H51" i="1"/>
  <c r="H56" i="1"/>
  <c r="H59" i="1"/>
  <c r="H65" i="1"/>
  <c r="H67" i="1"/>
  <c r="H68" i="1"/>
  <c r="H71" i="1"/>
  <c r="H72" i="1"/>
  <c r="H77" i="1"/>
  <c r="H78" i="1"/>
  <c r="H80" i="1"/>
  <c r="H83" i="1"/>
  <c r="H85" i="1"/>
  <c r="H86" i="1"/>
  <c r="H89" i="1"/>
  <c r="H94" i="1"/>
  <c r="H95" i="1"/>
  <c r="H108" i="1"/>
  <c r="C44" i="3"/>
  <c r="C46" i="3"/>
  <c r="C47" i="3"/>
  <c r="C48" i="3"/>
  <c r="D44" i="3"/>
  <c r="D46" i="3"/>
  <c r="D47" i="3"/>
  <c r="D48" i="3"/>
  <c r="E44" i="3"/>
  <c r="E46" i="3"/>
  <c r="E47" i="3"/>
  <c r="E48" i="3"/>
  <c r="F44" i="3"/>
  <c r="F46" i="3"/>
  <c r="F47" i="3"/>
  <c r="F48" i="3"/>
  <c r="G44" i="3"/>
  <c r="G46" i="3"/>
  <c r="G47" i="3"/>
  <c r="G48" i="3"/>
  <c r="B44" i="3"/>
  <c r="B46" i="3"/>
  <c r="B47" i="3"/>
  <c r="B48" i="3"/>
  <c r="B26" i="2"/>
  <c r="B28" i="2"/>
  <c r="B29" i="2"/>
  <c r="B32" i="2"/>
  <c r="B38" i="2"/>
  <c r="B5" i="2"/>
  <c r="B7" i="2"/>
  <c r="B8" i="2"/>
  <c r="B11" i="2"/>
  <c r="B12" i="2"/>
  <c r="B15" i="2"/>
  <c r="B17" i="2"/>
  <c r="C26" i="2"/>
  <c r="C28" i="2"/>
  <c r="C29" i="2"/>
  <c r="C32" i="2"/>
  <c r="C38" i="2"/>
  <c r="D26" i="2"/>
  <c r="D28" i="2"/>
  <c r="D29" i="2"/>
  <c r="D32" i="2"/>
  <c r="D38" i="2"/>
  <c r="E26" i="2"/>
  <c r="E28" i="2"/>
  <c r="E29" i="2"/>
  <c r="E32" i="2"/>
  <c r="E38" i="2"/>
  <c r="F26" i="2"/>
  <c r="F28" i="2"/>
  <c r="F29" i="2"/>
  <c r="F32" i="2"/>
  <c r="F38" i="2"/>
  <c r="G26" i="2"/>
  <c r="G28" i="2"/>
  <c r="G29" i="2"/>
  <c r="G32" i="2"/>
  <c r="G38" i="2"/>
  <c r="C5" i="2"/>
  <c r="C7" i="2"/>
  <c r="C8" i="2"/>
  <c r="C11" i="2"/>
  <c r="C12" i="2"/>
  <c r="D5" i="2"/>
  <c r="D7" i="2"/>
  <c r="D8" i="2"/>
  <c r="D11" i="2"/>
  <c r="D12" i="2"/>
  <c r="E5" i="2"/>
  <c r="E7" i="2"/>
  <c r="E8" i="2"/>
  <c r="E11" i="2"/>
  <c r="E12" i="2"/>
  <c r="E15" i="2"/>
  <c r="E17" i="2"/>
  <c r="F5" i="2"/>
  <c r="F7" i="2"/>
  <c r="F8" i="2"/>
  <c r="F11" i="2"/>
  <c r="F12" i="2"/>
  <c r="G5" i="2"/>
  <c r="G7" i="2"/>
  <c r="G8" i="2"/>
  <c r="G11" i="2"/>
  <c r="G12" i="2"/>
  <c r="C9" i="6"/>
  <c r="D9" i="6"/>
  <c r="E9" i="6"/>
  <c r="F9" i="6"/>
  <c r="G9" i="6"/>
  <c r="B9" i="6"/>
  <c r="C8" i="6"/>
  <c r="D8" i="6"/>
  <c r="E8" i="6"/>
  <c r="F8" i="6"/>
  <c r="G8" i="6"/>
  <c r="B8" i="6"/>
  <c r="C5" i="6"/>
  <c r="D5" i="6"/>
  <c r="D6" i="6" s="1"/>
  <c r="E5" i="6"/>
  <c r="E6" i="6" s="1"/>
  <c r="F5" i="6"/>
  <c r="F6" i="6" s="1"/>
  <c r="G5" i="6"/>
  <c r="B5" i="6"/>
  <c r="B6" i="6" s="1"/>
  <c r="K147" i="1"/>
  <c r="K149" i="1"/>
  <c r="K151" i="1"/>
  <c r="K155" i="1"/>
  <c r="K159" i="1"/>
  <c r="K162" i="1"/>
  <c r="K163" i="1"/>
  <c r="K166" i="1"/>
  <c r="K171" i="1"/>
  <c r="K172" i="1"/>
  <c r="K175" i="1"/>
  <c r="K177" i="1"/>
  <c r="K178" i="1"/>
  <c r="K181" i="1"/>
  <c r="K182" i="1"/>
  <c r="K185" i="1"/>
  <c r="K193" i="1"/>
  <c r="K194" i="1"/>
  <c r="K195" i="1"/>
  <c r="K196" i="1"/>
  <c r="K197" i="1"/>
  <c r="K198" i="1"/>
  <c r="K202" i="1"/>
  <c r="K204" i="1"/>
  <c r="K206" i="1"/>
  <c r="K213" i="1"/>
  <c r="K215" i="1"/>
  <c r="K219" i="1"/>
  <c r="K223" i="1"/>
  <c r="K226" i="1"/>
  <c r="K233" i="1"/>
  <c r="K235" i="1"/>
  <c r="K236" i="1"/>
  <c r="K237" i="1"/>
  <c r="K238" i="1"/>
  <c r="K241" i="1"/>
  <c r="K145" i="1"/>
  <c r="J147" i="1"/>
  <c r="J149" i="1"/>
  <c r="J151" i="1"/>
  <c r="J155" i="1"/>
  <c r="J159" i="1"/>
  <c r="J162" i="1"/>
  <c r="J163" i="1"/>
  <c r="J166" i="1"/>
  <c r="J171" i="1"/>
  <c r="J172" i="1"/>
  <c r="J175" i="1"/>
  <c r="J177" i="1"/>
  <c r="J178" i="1"/>
  <c r="J181" i="1"/>
  <c r="J182" i="1"/>
  <c r="J185" i="1"/>
  <c r="J193" i="1"/>
  <c r="J194" i="1"/>
  <c r="J195" i="1"/>
  <c r="J196" i="1"/>
  <c r="J197" i="1"/>
  <c r="J198" i="1"/>
  <c r="J202" i="1"/>
  <c r="J204" i="1"/>
  <c r="J206" i="1"/>
  <c r="J213" i="1"/>
  <c r="J215" i="1"/>
  <c r="J219" i="1"/>
  <c r="J223" i="1"/>
  <c r="J226" i="1"/>
  <c r="J233" i="1"/>
  <c r="J235" i="1"/>
  <c r="J236" i="1"/>
  <c r="J237" i="1"/>
  <c r="J238" i="1"/>
  <c r="J241" i="1"/>
  <c r="J145" i="1"/>
  <c r="I147" i="1"/>
  <c r="I149" i="1"/>
  <c r="I151" i="1"/>
  <c r="I155" i="1"/>
  <c r="I159" i="1"/>
  <c r="I162" i="1"/>
  <c r="I163" i="1"/>
  <c r="I166" i="1"/>
  <c r="I171" i="1"/>
  <c r="I172" i="1"/>
  <c r="I175" i="1"/>
  <c r="I177" i="1"/>
  <c r="I178" i="1"/>
  <c r="I181" i="1"/>
  <c r="I182" i="1"/>
  <c r="I185" i="1"/>
  <c r="I193" i="1"/>
  <c r="I194" i="1"/>
  <c r="I195" i="1"/>
  <c r="I196" i="1"/>
  <c r="I197" i="1"/>
  <c r="I198" i="1"/>
  <c r="I202" i="1"/>
  <c r="I204" i="1"/>
  <c r="I206" i="1"/>
  <c r="I213" i="1"/>
  <c r="I215" i="1"/>
  <c r="I219" i="1"/>
  <c r="I223" i="1"/>
  <c r="I225" i="1"/>
  <c r="I233" i="1"/>
  <c r="I235" i="1"/>
  <c r="I236" i="1"/>
  <c r="I237" i="1"/>
  <c r="I238" i="1"/>
  <c r="I241" i="1"/>
  <c r="I145" i="1"/>
  <c r="H147" i="1"/>
  <c r="H149" i="1"/>
  <c r="H151" i="1"/>
  <c r="H155" i="1"/>
  <c r="H159" i="1"/>
  <c r="H162" i="1"/>
  <c r="H163" i="1"/>
  <c r="H166" i="1"/>
  <c r="H171" i="1"/>
  <c r="H172" i="1"/>
  <c r="H175" i="1"/>
  <c r="H177" i="1"/>
  <c r="H178" i="1"/>
  <c r="H182" i="1"/>
  <c r="H185" i="1"/>
  <c r="H194" i="1"/>
  <c r="H195" i="1"/>
  <c r="H196" i="1"/>
  <c r="H197" i="1"/>
  <c r="H198" i="1"/>
  <c r="H202" i="1"/>
  <c r="H204" i="1"/>
  <c r="H206" i="1"/>
  <c r="H213" i="1"/>
  <c r="H215" i="1"/>
  <c r="H219" i="1"/>
  <c r="H223" i="1"/>
  <c r="H225" i="1"/>
  <c r="H233" i="1"/>
  <c r="H241" i="1"/>
  <c r="H145" i="1"/>
  <c r="K5" i="1"/>
  <c r="J5" i="1"/>
  <c r="I5" i="1"/>
  <c r="D16" i="5" l="1"/>
  <c r="E16" i="5"/>
  <c r="B16" i="5"/>
  <c r="F16" i="5"/>
  <c r="C16" i="5"/>
  <c r="I16" i="5" s="1"/>
  <c r="G16" i="5"/>
  <c r="I12" i="4"/>
  <c r="H12" i="4"/>
  <c r="H33" i="3"/>
  <c r="H69" i="1"/>
  <c r="H18" i="5"/>
  <c r="I28" i="3"/>
  <c r="I25" i="5"/>
  <c r="I8" i="3"/>
  <c r="I59" i="4"/>
  <c r="I55" i="4"/>
  <c r="I33" i="3"/>
  <c r="I26" i="3"/>
  <c r="I18" i="5"/>
  <c r="I18" i="3"/>
  <c r="H50" i="5"/>
  <c r="I50" i="5"/>
  <c r="K29" i="2"/>
  <c r="I11" i="5"/>
  <c r="K11" i="5"/>
  <c r="K50" i="5"/>
  <c r="K15" i="5"/>
  <c r="K27" i="4"/>
  <c r="J27" i="4"/>
  <c r="I27" i="4"/>
  <c r="H27" i="4"/>
  <c r="I29" i="2"/>
  <c r="K8" i="3"/>
  <c r="J8" i="3"/>
  <c r="I15" i="5"/>
  <c r="K47" i="5"/>
  <c r="J47" i="5"/>
  <c r="I47" i="5"/>
  <c r="K200" i="1"/>
  <c r="I200" i="1"/>
  <c r="D243" i="1"/>
  <c r="I211" i="1"/>
  <c r="I41" i="1"/>
  <c r="K47" i="4"/>
  <c r="H70" i="4"/>
  <c r="I43" i="4"/>
  <c r="K20" i="2"/>
  <c r="I20" i="2"/>
  <c r="K73" i="5"/>
  <c r="I47" i="3"/>
  <c r="J36" i="4"/>
  <c r="K46" i="3"/>
  <c r="K65" i="5"/>
  <c r="I72" i="4"/>
  <c r="I60" i="4"/>
  <c r="H44" i="4"/>
  <c r="C30" i="4"/>
  <c r="G30" i="4"/>
  <c r="I65" i="5"/>
  <c r="J47" i="3"/>
  <c r="J34" i="4"/>
  <c r="J68" i="4"/>
  <c r="J56" i="4"/>
  <c r="J40" i="4"/>
  <c r="I15" i="3"/>
  <c r="D30" i="4"/>
  <c r="F30" i="4"/>
  <c r="K12" i="4"/>
  <c r="J44" i="3"/>
  <c r="K36" i="4"/>
  <c r="H38" i="2"/>
  <c r="K82" i="4"/>
  <c r="K64" i="4"/>
  <c r="K52" i="4"/>
  <c r="I32" i="2"/>
  <c r="I28" i="2"/>
  <c r="J63" i="4"/>
  <c r="J51" i="4"/>
  <c r="I74" i="4"/>
  <c r="I61" i="4"/>
  <c r="I47" i="4"/>
  <c r="K39" i="3"/>
  <c r="K6" i="3"/>
  <c r="H46" i="3"/>
  <c r="K5" i="3"/>
  <c r="I39" i="3"/>
  <c r="I38" i="3"/>
  <c r="K48" i="3"/>
  <c r="K72" i="4"/>
  <c r="K60" i="4"/>
  <c r="J44" i="4"/>
  <c r="I34" i="4"/>
  <c r="I68" i="4"/>
  <c r="I56" i="4"/>
  <c r="I40" i="4"/>
  <c r="K38" i="3"/>
  <c r="I6" i="3"/>
  <c r="H44" i="3"/>
  <c r="I5" i="3"/>
  <c r="J59" i="4"/>
  <c r="K43" i="4"/>
  <c r="K15" i="3"/>
  <c r="J173" i="1"/>
  <c r="H19" i="4"/>
  <c r="J32" i="2"/>
  <c r="J43" i="4"/>
  <c r="J96" i="1"/>
  <c r="K87" i="1"/>
  <c r="K57" i="1"/>
  <c r="K18" i="3"/>
  <c r="K30" i="1"/>
  <c r="D10" i="6"/>
  <c r="D12" i="6" s="1"/>
  <c r="H48" i="3"/>
  <c r="H217" i="1"/>
  <c r="H37" i="5"/>
  <c r="I22" i="5"/>
  <c r="F10" i="6"/>
  <c r="F12" i="6" s="1"/>
  <c r="K21" i="2"/>
  <c r="J21" i="2"/>
  <c r="K31" i="3"/>
  <c r="J31" i="3"/>
  <c r="J38" i="2"/>
  <c r="J62" i="4"/>
  <c r="K48" i="4"/>
  <c r="K32" i="2"/>
  <c r="K26" i="2"/>
  <c r="J74" i="4"/>
  <c r="J61" i="4"/>
  <c r="J47" i="4"/>
  <c r="I85" i="4"/>
  <c r="I65" i="4"/>
  <c r="I36" i="4"/>
  <c r="I52" i="4"/>
  <c r="I31" i="3"/>
  <c r="H78" i="4"/>
  <c r="I63" i="4"/>
  <c r="I51" i="4"/>
  <c r="H26" i="2"/>
  <c r="I48" i="3"/>
  <c r="I62" i="4"/>
  <c r="I21" i="2"/>
  <c r="H21" i="2"/>
  <c r="E10" i="6"/>
  <c r="E12" i="6" s="1"/>
  <c r="E30" i="4"/>
  <c r="B30" i="4"/>
  <c r="B10" i="6"/>
  <c r="B12" i="6" s="1"/>
  <c r="J15" i="4"/>
  <c r="J72" i="4"/>
  <c r="I64" i="4"/>
  <c r="K72" i="5"/>
  <c r="I60" i="5"/>
  <c r="I44" i="5"/>
  <c r="I30" i="5"/>
  <c r="H13" i="5"/>
  <c r="I13" i="5"/>
  <c r="K60" i="5"/>
  <c r="K44" i="5"/>
  <c r="J39" i="5"/>
  <c r="J25" i="5"/>
  <c r="K25" i="5"/>
  <c r="K19" i="5"/>
  <c r="J13" i="5"/>
  <c r="K13" i="5"/>
  <c r="I24" i="5"/>
  <c r="J24" i="5"/>
  <c r="K24" i="5"/>
  <c r="J83" i="5"/>
  <c r="K83" i="5"/>
  <c r="I59" i="5"/>
  <c r="I12" i="5"/>
  <c r="H9" i="5"/>
  <c r="I9" i="5"/>
  <c r="I7" i="5"/>
  <c r="K59" i="5"/>
  <c r="K12" i="5"/>
  <c r="J9" i="5"/>
  <c r="K9" i="5"/>
  <c r="K7" i="5"/>
  <c r="H83" i="5"/>
  <c r="I83" i="5"/>
  <c r="J72" i="5"/>
  <c r="H47" i="3"/>
  <c r="I16" i="4"/>
  <c r="H16" i="4"/>
  <c r="K16" i="4"/>
  <c r="J16" i="4"/>
  <c r="I10" i="4"/>
  <c r="H10" i="4"/>
  <c r="K10" i="4"/>
  <c r="J10" i="4"/>
  <c r="H164" i="1"/>
  <c r="K183" i="1"/>
  <c r="I15" i="1"/>
  <c r="H87" i="1"/>
  <c r="K75" i="1"/>
  <c r="H153" i="1"/>
  <c r="K41" i="1"/>
  <c r="K227" i="1"/>
  <c r="J211" i="1"/>
  <c r="J227" i="1"/>
  <c r="K211" i="1"/>
  <c r="J179" i="1"/>
  <c r="J169" i="1"/>
  <c r="J164" i="1"/>
  <c r="K160" i="1"/>
  <c r="K117" i="1"/>
  <c r="J69" i="1"/>
  <c r="K53" i="1"/>
  <c r="J49" i="1"/>
  <c r="K36" i="1"/>
  <c r="J15" i="1"/>
  <c r="J36" i="3"/>
  <c r="J33" i="3"/>
  <c r="I23" i="3"/>
  <c r="I13" i="3"/>
  <c r="I7" i="3"/>
  <c r="K141" i="1"/>
  <c r="J5" i="2"/>
  <c r="H11" i="2"/>
  <c r="B49" i="4"/>
  <c r="I141" i="1"/>
  <c r="J117" i="1"/>
  <c r="K21" i="4"/>
  <c r="K62" i="4"/>
  <c r="J153" i="1"/>
  <c r="K101" i="1"/>
  <c r="K92" i="1"/>
  <c r="K81" i="1"/>
  <c r="K69" i="1"/>
  <c r="I117" i="1"/>
  <c r="H96" i="1"/>
  <c r="I75" i="1"/>
  <c r="H30" i="1"/>
  <c r="I81" i="1"/>
  <c r="J53" i="1"/>
  <c r="K63" i="1"/>
  <c r="I38" i="2"/>
  <c r="J26" i="2"/>
  <c r="K36" i="5"/>
  <c r="K32" i="5"/>
  <c r="K38" i="2"/>
  <c r="J60" i="4"/>
  <c r="H52" i="4"/>
  <c r="I44" i="4"/>
  <c r="K40" i="4"/>
  <c r="I12" i="2"/>
  <c r="I77" i="5"/>
  <c r="H92" i="1"/>
  <c r="J81" i="1"/>
  <c r="H81" i="1"/>
  <c r="I9" i="4"/>
  <c r="H21" i="4"/>
  <c r="I7" i="4"/>
  <c r="K9" i="4"/>
  <c r="J21" i="4"/>
  <c r="K7" i="4"/>
  <c r="I39" i="5"/>
  <c r="I19" i="5"/>
  <c r="K39" i="5"/>
  <c r="J36" i="5"/>
  <c r="K30" i="5"/>
  <c r="K8" i="5"/>
  <c r="K5" i="5"/>
  <c r="J48" i="3"/>
  <c r="I46" i="3"/>
  <c r="J82" i="4"/>
  <c r="K68" i="4"/>
  <c r="J64" i="4"/>
  <c r="K56" i="4"/>
  <c r="J52" i="4"/>
  <c r="J48" i="4"/>
  <c r="K44" i="4"/>
  <c r="K34" i="4"/>
  <c r="I21" i="4"/>
  <c r="J9" i="4"/>
  <c r="J7" i="4"/>
  <c r="J5" i="5"/>
  <c r="J11" i="2"/>
  <c r="K7" i="2"/>
  <c r="J12" i="2"/>
  <c r="K8" i="2"/>
  <c r="H12" i="2"/>
  <c r="I8" i="2"/>
  <c r="I5" i="2"/>
  <c r="F22" i="2"/>
  <c r="H77" i="5"/>
  <c r="H70" i="5"/>
  <c r="I72" i="5"/>
  <c r="B76" i="4"/>
  <c r="B57" i="4"/>
  <c r="B53" i="4"/>
  <c r="G86" i="4"/>
  <c r="F86" i="4"/>
  <c r="K33" i="3"/>
  <c r="K28" i="3"/>
  <c r="J23" i="3"/>
  <c r="K20" i="3"/>
  <c r="J18" i="3"/>
  <c r="J13" i="3"/>
  <c r="J7" i="3"/>
  <c r="K36" i="3"/>
  <c r="J26" i="3"/>
  <c r="K21" i="3"/>
  <c r="K19" i="3"/>
  <c r="I36" i="3"/>
  <c r="H23" i="3"/>
  <c r="I20" i="3"/>
  <c r="H13" i="3"/>
  <c r="H8" i="2"/>
  <c r="H7" i="2"/>
  <c r="H63" i="1"/>
  <c r="I57" i="1"/>
  <c r="I53" i="1"/>
  <c r="H7" i="3"/>
  <c r="J92" i="1"/>
  <c r="H200" i="1"/>
  <c r="H179" i="1"/>
  <c r="H169" i="1"/>
  <c r="H160" i="1"/>
  <c r="I49" i="1"/>
  <c r="I36" i="1"/>
  <c r="I227" i="1"/>
  <c r="H211" i="1"/>
  <c r="I183" i="1"/>
  <c r="I173" i="1"/>
  <c r="I153" i="1"/>
  <c r="I22" i="4"/>
  <c r="J5" i="4"/>
  <c r="K28" i="5"/>
  <c r="H32" i="2"/>
  <c r="K12" i="2"/>
  <c r="K11" i="2"/>
  <c r="J8" i="2"/>
  <c r="J7" i="2"/>
  <c r="K47" i="3"/>
  <c r="I44" i="3"/>
  <c r="H36" i="3"/>
  <c r="J28" i="3"/>
  <c r="K74" i="4"/>
  <c r="I70" i="4"/>
  <c r="K63" i="4"/>
  <c r="H61" i="4"/>
  <c r="K59" i="4"/>
  <c r="I70" i="5"/>
  <c r="K44" i="3"/>
  <c r="I19" i="4"/>
  <c r="K53" i="5"/>
  <c r="K33" i="5"/>
  <c r="G49" i="3"/>
  <c r="G51" i="3" s="1"/>
  <c r="J78" i="4"/>
  <c r="K78" i="4"/>
  <c r="J70" i="4"/>
  <c r="K70" i="4"/>
  <c r="K65" i="4"/>
  <c r="J55" i="4"/>
  <c r="K55" i="4"/>
  <c r="H74" i="4"/>
  <c r="H51" i="4"/>
  <c r="H47" i="4"/>
  <c r="H43" i="4"/>
  <c r="H36" i="4"/>
  <c r="B9" i="3"/>
  <c r="F9" i="3"/>
  <c r="H21" i="3"/>
  <c r="I21" i="3"/>
  <c r="H19" i="3"/>
  <c r="I19" i="3"/>
  <c r="D9" i="3"/>
  <c r="I28" i="4"/>
  <c r="I15" i="4"/>
  <c r="I5" i="4"/>
  <c r="K28" i="4"/>
  <c r="G23" i="4"/>
  <c r="K22" i="4"/>
  <c r="K19" i="4"/>
  <c r="K15" i="4"/>
  <c r="K5" i="4"/>
  <c r="H42" i="5"/>
  <c r="I37" i="5"/>
  <c r="I33" i="5"/>
  <c r="H31" i="5"/>
  <c r="I28" i="5"/>
  <c r="H22" i="5"/>
  <c r="G66" i="5"/>
  <c r="K42" i="5"/>
  <c r="G34" i="5"/>
  <c r="K31" i="5"/>
  <c r="K22" i="5"/>
  <c r="K77" i="5"/>
  <c r="K70" i="5"/>
  <c r="J46" i="3"/>
  <c r="K26" i="3"/>
  <c r="K23" i="3"/>
  <c r="K13" i="3"/>
  <c r="K7" i="3"/>
  <c r="K85" i="4"/>
  <c r="I78" i="4"/>
  <c r="H63" i="4"/>
  <c r="K61" i="4"/>
  <c r="K51" i="4"/>
  <c r="H15" i="4"/>
  <c r="H5" i="4"/>
  <c r="H72" i="5"/>
  <c r="I42" i="5"/>
  <c r="I31" i="5"/>
  <c r="H28" i="5"/>
  <c r="J28" i="2"/>
  <c r="K28" i="2"/>
  <c r="J9" i="6"/>
  <c r="G13" i="2"/>
  <c r="G9" i="2"/>
  <c r="E13" i="2"/>
  <c r="G30" i="2"/>
  <c r="E30" i="2"/>
  <c r="F41" i="4"/>
  <c r="D49" i="4"/>
  <c r="D41" i="4"/>
  <c r="I82" i="4"/>
  <c r="C57" i="4"/>
  <c r="C53" i="4"/>
  <c r="I48" i="4"/>
  <c r="B29" i="3"/>
  <c r="F29" i="3"/>
  <c r="D29" i="3"/>
  <c r="H20" i="3"/>
  <c r="F45" i="5"/>
  <c r="G40" i="5"/>
  <c r="C49" i="3"/>
  <c r="C51" i="3" s="1"/>
  <c r="H227" i="1"/>
  <c r="H183" i="1"/>
  <c r="I26" i="2"/>
  <c r="H34" i="4"/>
  <c r="H82" i="4"/>
  <c r="H72" i="4"/>
  <c r="H68" i="4"/>
  <c r="H64" i="4"/>
  <c r="H62" i="4"/>
  <c r="H60" i="4"/>
  <c r="J19" i="4"/>
  <c r="C34" i="5"/>
  <c r="J5" i="6"/>
  <c r="I5" i="6"/>
  <c r="J8" i="6"/>
  <c r="K9" i="6"/>
  <c r="I9" i="6"/>
  <c r="I11" i="2"/>
  <c r="I7" i="2"/>
  <c r="I73" i="5"/>
  <c r="G45" i="4"/>
  <c r="F76" i="4"/>
  <c r="F57" i="4"/>
  <c r="F49" i="4"/>
  <c r="F45" i="4"/>
  <c r="E86" i="4"/>
  <c r="D86" i="4"/>
  <c r="B34" i="3"/>
  <c r="B16" i="3"/>
  <c r="F34" i="3"/>
  <c r="F16" i="3"/>
  <c r="H11" i="3"/>
  <c r="D34" i="3"/>
  <c r="D16" i="3"/>
  <c r="B20" i="5"/>
  <c r="D45" i="5"/>
  <c r="I8" i="5"/>
  <c r="H5" i="5"/>
  <c r="E26" i="5"/>
  <c r="J42" i="5"/>
  <c r="J31" i="5"/>
  <c r="J28" i="5"/>
  <c r="J22" i="5"/>
  <c r="J18" i="5"/>
  <c r="G57" i="5"/>
  <c r="G45" i="5"/>
  <c r="J30" i="5"/>
  <c r="G26" i="5"/>
  <c r="G20" i="5"/>
  <c r="K14" i="5"/>
  <c r="K16" i="2"/>
  <c r="J77" i="5"/>
  <c r="K74" i="5"/>
  <c r="J70" i="5"/>
  <c r="C30" i="2"/>
  <c r="H117" i="1"/>
  <c r="I53" i="5"/>
  <c r="C13" i="2"/>
  <c r="C45" i="5"/>
  <c r="C23" i="4"/>
  <c r="C40" i="5"/>
  <c r="H39" i="5"/>
  <c r="H36" i="5"/>
  <c r="I36" i="5"/>
  <c r="I32" i="5"/>
  <c r="H30" i="5"/>
  <c r="C9" i="2"/>
  <c r="I63" i="1"/>
  <c r="H57" i="1"/>
  <c r="H53" i="1"/>
  <c r="C17" i="4"/>
  <c r="H8" i="6"/>
  <c r="C10" i="6"/>
  <c r="I8" i="6"/>
  <c r="F66" i="4"/>
  <c r="C76" i="4"/>
  <c r="I75" i="4"/>
  <c r="D20" i="5"/>
  <c r="H19" i="5"/>
  <c r="E57" i="5"/>
  <c r="K37" i="5"/>
  <c r="J37" i="5"/>
  <c r="J85" i="4"/>
  <c r="H56" i="4"/>
  <c r="H48" i="4"/>
  <c r="H40" i="4"/>
  <c r="J22" i="4"/>
  <c r="H22" i="4"/>
  <c r="J19" i="5"/>
  <c r="K18" i="5"/>
  <c r="I5" i="5"/>
  <c r="K5" i="6"/>
  <c r="G6" i="6"/>
  <c r="J6" i="6" s="1"/>
  <c r="E49" i="3"/>
  <c r="E51" i="3" s="1"/>
  <c r="J74" i="5"/>
  <c r="H74" i="5"/>
  <c r="I74" i="5"/>
  <c r="D66" i="4"/>
  <c r="G9" i="3"/>
  <c r="E9" i="3"/>
  <c r="B13" i="4"/>
  <c r="D13" i="4"/>
  <c r="F13" i="4"/>
  <c r="G17" i="4"/>
  <c r="C57" i="5"/>
  <c r="C26" i="5"/>
  <c r="H14" i="5"/>
  <c r="I14" i="5"/>
  <c r="F13" i="2"/>
  <c r="F9" i="2"/>
  <c r="D13" i="2"/>
  <c r="D9" i="2"/>
  <c r="G43" i="2"/>
  <c r="E43" i="2"/>
  <c r="C43" i="2"/>
  <c r="B9" i="2"/>
  <c r="B30" i="2"/>
  <c r="C22" i="2"/>
  <c r="J75" i="4"/>
  <c r="G53" i="4"/>
  <c r="G49" i="4"/>
  <c r="E45" i="4"/>
  <c r="D76" i="4"/>
  <c r="D57" i="4"/>
  <c r="D53" i="4"/>
  <c r="C45" i="4"/>
  <c r="C41" i="4"/>
  <c r="G29" i="3"/>
  <c r="E29" i="3"/>
  <c r="C29" i="3"/>
  <c r="D23" i="4"/>
  <c r="E23" i="4"/>
  <c r="F23" i="4"/>
  <c r="C66" i="5"/>
  <c r="H53" i="5"/>
  <c r="E66" i="5"/>
  <c r="F20" i="5"/>
  <c r="H49" i="1"/>
  <c r="I30" i="1"/>
  <c r="H9" i="6"/>
  <c r="F43" i="2"/>
  <c r="D43" i="2"/>
  <c r="H28" i="2"/>
  <c r="B13" i="2"/>
  <c r="F49" i="3"/>
  <c r="F51" i="3" s="1"/>
  <c r="K5" i="2"/>
  <c r="H5" i="2"/>
  <c r="B49" i="3"/>
  <c r="B51" i="3" s="1"/>
  <c r="D49" i="3"/>
  <c r="D51" i="3" s="1"/>
  <c r="H73" i="5"/>
  <c r="C75" i="5"/>
  <c r="C85" i="5" s="1"/>
  <c r="B86" i="4"/>
  <c r="B66" i="4"/>
  <c r="B41" i="4"/>
  <c r="G57" i="4"/>
  <c r="G41" i="4"/>
  <c r="F53" i="4"/>
  <c r="E53" i="4"/>
  <c r="E49" i="4"/>
  <c r="D45" i="4"/>
  <c r="C86" i="4"/>
  <c r="C66" i="4"/>
  <c r="C49" i="4"/>
  <c r="K11" i="3"/>
  <c r="G34" i="3"/>
  <c r="J21" i="3"/>
  <c r="J19" i="3"/>
  <c r="G16" i="3"/>
  <c r="E34" i="3"/>
  <c r="E16" i="3"/>
  <c r="D40" i="3"/>
  <c r="D24" i="3"/>
  <c r="C34" i="3"/>
  <c r="C16" i="3"/>
  <c r="C9" i="3"/>
  <c r="B17" i="4"/>
  <c r="D17" i="4"/>
  <c r="E17" i="4"/>
  <c r="F17" i="4"/>
  <c r="J12" i="4"/>
  <c r="B45" i="5"/>
  <c r="C20" i="5"/>
  <c r="E40" i="5"/>
  <c r="E20" i="5"/>
  <c r="J53" i="5"/>
  <c r="J14" i="5"/>
  <c r="I16" i="2"/>
  <c r="F75" i="5"/>
  <c r="F85" i="5" s="1"/>
  <c r="D75" i="5"/>
  <c r="D85" i="5" s="1"/>
  <c r="G66" i="4"/>
  <c r="C40" i="3"/>
  <c r="C24" i="3"/>
  <c r="E34" i="5"/>
  <c r="I11" i="3"/>
  <c r="E66" i="4"/>
  <c r="E9" i="2"/>
  <c r="E75" i="5"/>
  <c r="E85" i="5" s="1"/>
  <c r="E76" i="4"/>
  <c r="E57" i="4"/>
  <c r="E41" i="4"/>
  <c r="E40" i="3"/>
  <c r="E24" i="3"/>
  <c r="E45" i="5"/>
  <c r="B22" i="2"/>
  <c r="B43" i="2"/>
  <c r="B75" i="5"/>
  <c r="B85" i="5" s="1"/>
  <c r="B45" i="4"/>
  <c r="B23" i="4"/>
  <c r="F30" i="2"/>
  <c r="C6" i="6"/>
  <c r="I6" i="6" s="1"/>
  <c r="H5" i="6"/>
  <c r="G10" i="6"/>
  <c r="K8" i="6"/>
  <c r="D30" i="2"/>
  <c r="E22" i="2"/>
  <c r="D22" i="2"/>
  <c r="I15" i="2"/>
  <c r="H17" i="2"/>
  <c r="I17" i="2"/>
  <c r="G22" i="2"/>
  <c r="K15" i="2"/>
  <c r="K17" i="2"/>
  <c r="J17" i="2"/>
  <c r="K75" i="4"/>
  <c r="G76" i="4"/>
  <c r="H75" i="4"/>
  <c r="J200" i="1"/>
  <c r="J217" i="1"/>
  <c r="J239" i="1"/>
  <c r="J11" i="3"/>
  <c r="G40" i="3"/>
  <c r="J20" i="3"/>
  <c r="G24" i="3"/>
  <c r="B40" i="3"/>
  <c r="B24" i="3"/>
  <c r="F40" i="3"/>
  <c r="F24" i="3"/>
  <c r="C13" i="4"/>
  <c r="G13" i="4"/>
  <c r="J63" i="1"/>
  <c r="B57" i="5"/>
  <c r="B34" i="5"/>
  <c r="D66" i="5"/>
  <c r="D40" i="5"/>
  <c r="F57" i="5"/>
  <c r="F34" i="5"/>
  <c r="F26" i="5"/>
  <c r="J73" i="5"/>
  <c r="G75" i="5"/>
  <c r="G85" i="5" s="1"/>
  <c r="E13" i="4"/>
  <c r="D143" i="1"/>
  <c r="B66" i="5"/>
  <c r="B40" i="5"/>
  <c r="D57" i="5"/>
  <c r="D34" i="5"/>
  <c r="F66" i="5"/>
  <c r="F40" i="5"/>
  <c r="B26" i="5"/>
  <c r="D26" i="5"/>
  <c r="H16" i="5" l="1"/>
  <c r="D45" i="2"/>
  <c r="C45" i="2"/>
  <c r="B45" i="2"/>
  <c r="F45" i="2"/>
  <c r="E45" i="2"/>
  <c r="G45" i="2"/>
  <c r="K30" i="4"/>
  <c r="J30" i="4"/>
  <c r="I30" i="4"/>
  <c r="H30" i="4"/>
  <c r="B32" i="4"/>
  <c r="C32" i="4"/>
  <c r="F32" i="4"/>
  <c r="J57" i="4"/>
  <c r="J45" i="4"/>
  <c r="E32" i="4"/>
  <c r="I57" i="4"/>
  <c r="K86" i="4"/>
  <c r="H10" i="6"/>
  <c r="K57" i="4"/>
  <c r="G32" i="4"/>
  <c r="I49" i="4"/>
  <c r="D32" i="4"/>
  <c r="H76" i="4"/>
  <c r="K41" i="4"/>
  <c r="I17" i="4"/>
  <c r="I45" i="4"/>
  <c r="I20" i="5"/>
  <c r="J20" i="5"/>
  <c r="J17" i="4"/>
  <c r="K26" i="5"/>
  <c r="K49" i="4"/>
  <c r="K9" i="3"/>
  <c r="C24" i="2"/>
  <c r="H86" i="4"/>
  <c r="K43" i="2"/>
  <c r="K6" i="6"/>
  <c r="J86" i="4"/>
  <c r="E68" i="5"/>
  <c r="E87" i="5" s="1"/>
  <c r="H13" i="2"/>
  <c r="J30" i="2"/>
  <c r="J49" i="3"/>
  <c r="K49" i="3"/>
  <c r="K23" i="4"/>
  <c r="H41" i="4"/>
  <c r="J9" i="3"/>
  <c r="I66" i="4"/>
  <c r="K66" i="4"/>
  <c r="F88" i="4"/>
  <c r="I53" i="4"/>
  <c r="J13" i="2"/>
  <c r="H9" i="3"/>
  <c r="D42" i="3"/>
  <c r="D53" i="3" s="1"/>
  <c r="I10" i="6"/>
  <c r="H17" i="4"/>
  <c r="J66" i="4"/>
  <c r="I9" i="3"/>
  <c r="H49" i="4"/>
  <c r="K53" i="4"/>
  <c r="H53" i="4"/>
  <c r="J49" i="4"/>
  <c r="I13" i="2"/>
  <c r="K13" i="2"/>
  <c r="H45" i="5"/>
  <c r="G68" i="5"/>
  <c r="K45" i="5"/>
  <c r="B88" i="4"/>
  <c r="H75" i="5"/>
  <c r="E42" i="3"/>
  <c r="E53" i="3" s="1"/>
  <c r="I86" i="4"/>
  <c r="K45" i="4"/>
  <c r="I41" i="4"/>
  <c r="C68" i="5"/>
  <c r="K66" i="5"/>
  <c r="H85" i="5"/>
  <c r="D24" i="2"/>
  <c r="I76" i="4"/>
  <c r="D88" i="4"/>
  <c r="J41" i="4"/>
  <c r="H57" i="4"/>
  <c r="H9" i="2"/>
  <c r="K9" i="2"/>
  <c r="J45" i="5"/>
  <c r="I75" i="5"/>
  <c r="G42" i="3"/>
  <c r="G53" i="3" s="1"/>
  <c r="J53" i="4"/>
  <c r="K17" i="4"/>
  <c r="H66" i="4"/>
  <c r="J23" i="4"/>
  <c r="I45" i="5"/>
  <c r="C88" i="4"/>
  <c r="C42" i="3"/>
  <c r="C53" i="3" s="1"/>
  <c r="H23" i="4"/>
  <c r="I23" i="4"/>
  <c r="I29" i="3"/>
  <c r="K29" i="3"/>
  <c r="J29" i="3"/>
  <c r="J9" i="2"/>
  <c r="F42" i="3"/>
  <c r="F53" i="3" s="1"/>
  <c r="G88" i="4"/>
  <c r="F24" i="2"/>
  <c r="H45" i="4"/>
  <c r="J43" i="2"/>
  <c r="B24" i="2"/>
  <c r="I9" i="2"/>
  <c r="K20" i="5"/>
  <c r="E88" i="4"/>
  <c r="I34" i="3"/>
  <c r="H34" i="3"/>
  <c r="I40" i="3"/>
  <c r="H40" i="3"/>
  <c r="K34" i="3"/>
  <c r="J34" i="3"/>
  <c r="I51" i="3"/>
  <c r="H51" i="3"/>
  <c r="H20" i="5"/>
  <c r="H49" i="3"/>
  <c r="I49" i="3"/>
  <c r="H43" i="2"/>
  <c r="I43" i="2"/>
  <c r="H16" i="3"/>
  <c r="I16" i="3"/>
  <c r="H24" i="3"/>
  <c r="I24" i="3"/>
  <c r="J16" i="3"/>
  <c r="K16" i="3"/>
  <c r="J51" i="3"/>
  <c r="K51" i="3"/>
  <c r="E24" i="2"/>
  <c r="B42" i="3"/>
  <c r="B53" i="3" s="1"/>
  <c r="H143" i="1"/>
  <c r="I143" i="1"/>
  <c r="I26" i="5"/>
  <c r="H26" i="5"/>
  <c r="I34" i="5"/>
  <c r="H34" i="5"/>
  <c r="J75" i="5"/>
  <c r="K75" i="5"/>
  <c r="J26" i="5"/>
  <c r="F68" i="5"/>
  <c r="K16" i="5"/>
  <c r="J16" i="5"/>
  <c r="K57" i="5"/>
  <c r="J57" i="5"/>
  <c r="I40" i="5"/>
  <c r="H40" i="5"/>
  <c r="B68" i="5"/>
  <c r="B87" i="5" s="1"/>
  <c r="J13" i="4"/>
  <c r="K13" i="4"/>
  <c r="I13" i="4"/>
  <c r="H13" i="4"/>
  <c r="K243" i="1"/>
  <c r="J243" i="1"/>
  <c r="J66" i="5"/>
  <c r="J22" i="2"/>
  <c r="K22" i="2"/>
  <c r="K40" i="5"/>
  <c r="J40" i="5"/>
  <c r="D68" i="5"/>
  <c r="I57" i="5"/>
  <c r="H57" i="5"/>
  <c r="K143" i="1"/>
  <c r="J143" i="1"/>
  <c r="K34" i="5"/>
  <c r="J34" i="5"/>
  <c r="H66" i="5"/>
  <c r="I66" i="5"/>
  <c r="I243" i="1"/>
  <c r="H243" i="1"/>
  <c r="D245" i="1"/>
  <c r="K24" i="3"/>
  <c r="J24" i="3"/>
  <c r="K40" i="3"/>
  <c r="J40" i="3"/>
  <c r="K76" i="4"/>
  <c r="J76" i="4"/>
  <c r="I22" i="2"/>
  <c r="H22" i="2"/>
  <c r="H30" i="2"/>
  <c r="I30" i="2"/>
  <c r="G24" i="2"/>
  <c r="J10" i="6"/>
  <c r="G12" i="6"/>
  <c r="K10" i="6"/>
  <c r="C12" i="6"/>
  <c r="K30" i="2"/>
  <c r="H6" i="6"/>
  <c r="E47" i="2" l="1"/>
  <c r="B47" i="2"/>
  <c r="E90" i="4"/>
  <c r="H24" i="2"/>
  <c r="D90" i="4"/>
  <c r="K88" i="4"/>
  <c r="F90" i="4"/>
  <c r="C47" i="2"/>
  <c r="H32" i="4"/>
  <c r="I24" i="2"/>
  <c r="G47" i="2"/>
  <c r="K68" i="5"/>
  <c r="H42" i="3"/>
  <c r="I85" i="5"/>
  <c r="J88" i="4"/>
  <c r="I53" i="3"/>
  <c r="J42" i="3"/>
  <c r="B90" i="4"/>
  <c r="F47" i="2"/>
  <c r="C87" i="5"/>
  <c r="I42" i="3"/>
  <c r="C90" i="4"/>
  <c r="H88" i="4"/>
  <c r="I88" i="4"/>
  <c r="J45" i="2"/>
  <c r="H53" i="3"/>
  <c r="I32" i="4"/>
  <c r="K45" i="2"/>
  <c r="K42" i="3"/>
  <c r="F87" i="5"/>
  <c r="I68" i="5"/>
  <c r="H68" i="5"/>
  <c r="J245" i="1"/>
  <c r="K245" i="1"/>
  <c r="J32" i="4"/>
  <c r="K32" i="4"/>
  <c r="G87" i="5"/>
  <c r="J85" i="5"/>
  <c r="K85" i="5"/>
  <c r="J68" i="5"/>
  <c r="I12" i="6"/>
  <c r="H12" i="6"/>
  <c r="J12" i="6"/>
  <c r="K12" i="6"/>
  <c r="J24" i="2"/>
  <c r="K24" i="2"/>
  <c r="D47" i="2"/>
  <c r="H45" i="2"/>
  <c r="I45" i="2"/>
  <c r="K53" i="3"/>
  <c r="J53" i="3"/>
  <c r="I245" i="1"/>
  <c r="H245" i="1"/>
  <c r="D87" i="5"/>
  <c r="G90" i="4"/>
  <c r="K47" i="2" l="1"/>
  <c r="J47" i="2"/>
  <c r="I90" i="4"/>
  <c r="H90" i="4"/>
  <c r="H87" i="5"/>
  <c r="I87" i="5"/>
  <c r="K90" i="4"/>
  <c r="J90" i="4"/>
  <c r="I47" i="2"/>
  <c r="H47" i="2"/>
  <c r="J87" i="5"/>
  <c r="K87" i="5"/>
</calcChain>
</file>

<file path=xl/sharedStrings.xml><?xml version="1.0" encoding="utf-8"?>
<sst xmlns="http://schemas.openxmlformats.org/spreadsheetml/2006/main" count="672" uniqueCount="227">
  <si>
    <t>Graduate Subtotal:</t>
  </si>
  <si>
    <t>Undergraduate Subtotal:</t>
  </si>
  <si>
    <t>Campus Total:</t>
  </si>
  <si>
    <t xml:space="preserve">BA:Accountancy -UIS             </t>
  </si>
  <si>
    <t xml:space="preserve">MA:Accountancy -UIS             </t>
  </si>
  <si>
    <t xml:space="preserve">BA:Economics -UIS               </t>
  </si>
  <si>
    <t xml:space="preserve">BA:Online Economics -UIS        </t>
  </si>
  <si>
    <t xml:space="preserve">BA:Management - UIS             </t>
  </si>
  <si>
    <t xml:space="preserve">BBA:Business Admin -UIS         </t>
  </si>
  <si>
    <t xml:space="preserve">BBA:Online Business Admin -UIS  </t>
  </si>
  <si>
    <t xml:space="preserve">MBA:Business Admin -UIS         </t>
  </si>
  <si>
    <t xml:space="preserve">MBA:Bus Admin Accel Peoria-UIS  </t>
  </si>
  <si>
    <t xml:space="preserve">MS:Mgmt Information Sys -UIS    </t>
  </si>
  <si>
    <t xml:space="preserve">MS:Online Mgmt Inf Sys -UIS     </t>
  </si>
  <si>
    <t xml:space="preserve">NDEG: Online IT Project Mgmt. </t>
  </si>
  <si>
    <t>NDEG: Online Digital Orgs.</t>
  </si>
  <si>
    <t xml:space="preserve">BSW:Social Work -UIS            </t>
  </si>
  <si>
    <t xml:space="preserve">MA:Human Devel Counseling -UIS  </t>
  </si>
  <si>
    <t xml:space="preserve">MA:Online Teach Leadership-UIS  </t>
  </si>
  <si>
    <t xml:space="preserve">MA:Educational Leadership -UIS  </t>
  </si>
  <si>
    <t xml:space="preserve">MA:Online Educ Leadrshp -UIS    </t>
  </si>
  <si>
    <t xml:space="preserve">MA:EdL-Master Tch&amp;Leadrshp-UIS  </t>
  </si>
  <si>
    <t xml:space="preserve">MA:EdL-Admin Leadership -UIS    </t>
  </si>
  <si>
    <t xml:space="preserve">MA:HS-Alcohol&amp;Subst Abuse -UIS  </t>
  </si>
  <si>
    <t xml:space="preserve">MA:HS-Child&amp;Family Studies-UIS  </t>
  </si>
  <si>
    <t xml:space="preserve">MA:HS:Gerontology -UIS          </t>
  </si>
  <si>
    <t xml:space="preserve">MA:Online HS-Soc Serv Admn-UIS  </t>
  </si>
  <si>
    <t xml:space="preserve">MA:Human Services -UIS          </t>
  </si>
  <si>
    <t xml:space="preserve">CAS:EdL-Superintendnt Cert-UIS  </t>
  </si>
  <si>
    <t xml:space="preserve">CAS:Online EdL-ChfSchBusOf-UIS  </t>
  </si>
  <si>
    <t xml:space="preserve">NDEG:Online Career Spec -UIS    </t>
  </si>
  <si>
    <t xml:space="preserve">CERT:Alchol &amp; Subst Abuse-UIS   </t>
  </si>
  <si>
    <t xml:space="preserve">NDEG:School Counselor -UIS      </t>
  </si>
  <si>
    <t xml:space="preserve">CERT:Online Legl Asp of Ed-UIS  </t>
  </si>
  <si>
    <t xml:space="preserve">NDEG:Teacher Educ - Elem -UIS   </t>
  </si>
  <si>
    <t xml:space="preserve">NDEG:Teacher Educ - Sec -UIS    </t>
  </si>
  <si>
    <t xml:space="preserve">NDEG:Online Teach Ed-Sec -UIS   </t>
  </si>
  <si>
    <t xml:space="preserve">NDEG:Gen Administration -UIS    </t>
  </si>
  <si>
    <t xml:space="preserve">BS:Computer Science -UIS        </t>
  </si>
  <si>
    <t xml:space="preserve">BS:Online Computer Science-UIS  </t>
  </si>
  <si>
    <t xml:space="preserve">MS:Computer Science -UIS        </t>
  </si>
  <si>
    <t xml:space="preserve">MS:Online Computer Science-UIS  </t>
  </si>
  <si>
    <t xml:space="preserve">BA:English -UIS                 </t>
  </si>
  <si>
    <t xml:space="preserve">BA:Online English -UIS          </t>
  </si>
  <si>
    <t xml:space="preserve">MA:English -UIS                 </t>
  </si>
  <si>
    <t xml:space="preserve">BS:Biology -UIS                 </t>
  </si>
  <si>
    <t xml:space="preserve">MS:Biology -UIS                 </t>
  </si>
  <si>
    <t xml:space="preserve">BA:Philosophy -UIS              </t>
  </si>
  <si>
    <t xml:space="preserve">BA:Online Philosophy -UIS       </t>
  </si>
  <si>
    <t xml:space="preserve">BS:Chemistry -UIS               </t>
  </si>
  <si>
    <t xml:space="preserve">BA:History -UIS                 </t>
  </si>
  <si>
    <t xml:space="preserve">BA:Online History -UIS          </t>
  </si>
  <si>
    <t xml:space="preserve">MA:History -UIS                 </t>
  </si>
  <si>
    <t xml:space="preserve">BA:Liberal Studies -UIS         </t>
  </si>
  <si>
    <t xml:space="preserve">BA:Online Liberal Studies -UIS  </t>
  </si>
  <si>
    <t xml:space="preserve">BA:Psychology -UIS              </t>
  </si>
  <si>
    <t xml:space="preserve">BA:PSY-Clinical/Counsel-UIS     </t>
  </si>
  <si>
    <t xml:space="preserve">BA:PSY-Developmental -UIS       </t>
  </si>
  <si>
    <t xml:space="preserve">BA:PSY-Educational -UIS         </t>
  </si>
  <si>
    <t xml:space="preserve">BA:PSY-Experimental -UIS        </t>
  </si>
  <si>
    <t xml:space="preserve">BA:PSY-Individual Conc -UIS     </t>
  </si>
  <si>
    <t>BA:PSY-Personal/Transper -UIS</t>
  </si>
  <si>
    <t xml:space="preserve">BA:Mathematical Sciences -UIS   </t>
  </si>
  <si>
    <t xml:space="preserve">BA:Online Mathematical Sci-UIS  </t>
  </si>
  <si>
    <t xml:space="preserve">BA:Sociology/Anthropology -UIS  </t>
  </si>
  <si>
    <t xml:space="preserve">BA:Visual Arts -UIS             </t>
  </si>
  <si>
    <t xml:space="preserve">BS:Clinical Laboratory Sc -UIS  </t>
  </si>
  <si>
    <t xml:space="preserve">BA:Communication -UIS           </t>
  </si>
  <si>
    <t xml:space="preserve">MA:Communication -UIS           </t>
  </si>
  <si>
    <t xml:space="preserve">NDEG:Online Sys Security -UIS   </t>
  </si>
  <si>
    <t xml:space="preserve">NDEG:Online Info Assurance-UIS  </t>
  </si>
  <si>
    <t xml:space="preserve">DPA:Public Administration -UIS  </t>
  </si>
  <si>
    <t xml:space="preserve">MPA:PA-Criminal Justice -UIS    </t>
  </si>
  <si>
    <t xml:space="preserve">MPA:Community Arts Mgmt -UIS    </t>
  </si>
  <si>
    <t xml:space="preserve">MPA:Public Administration -UIS  </t>
  </si>
  <si>
    <t xml:space="preserve">MPA:Online Public Admin -UIS    </t>
  </si>
  <si>
    <t xml:space="preserve">BA:Criminal Justice -UIS        </t>
  </si>
  <si>
    <t xml:space="preserve">BA:Legal Studies -UIS           </t>
  </si>
  <si>
    <t xml:space="preserve">MA:Legal Studies -UIS           </t>
  </si>
  <si>
    <t xml:space="preserve">MA:Online Legal Studies -UIS    </t>
  </si>
  <si>
    <t xml:space="preserve">MA:Public Affairs Repting -UIS  </t>
  </si>
  <si>
    <t xml:space="preserve">MPH:Public Health -UIS          </t>
  </si>
  <si>
    <t>MPH:PH- Env Health -UIS</t>
  </si>
  <si>
    <t>MPH:Online PH- Env Health -UIS</t>
  </si>
  <si>
    <t xml:space="preserve">MS:ESC - General  -UIS          </t>
  </si>
  <si>
    <t xml:space="preserve">MS:ESC - Risk Sciences -UIS     </t>
  </si>
  <si>
    <t xml:space="preserve">MA:ES-Ntrl Res&amp;Sustain Dvl-UIS  </t>
  </si>
  <si>
    <t xml:space="preserve">MA:Online ES-N Res&amp;Sus Dvl-UIS  </t>
  </si>
  <si>
    <t xml:space="preserve">MA:ES-Env Plcy, Plng &amp;Admn-UIS  </t>
  </si>
  <si>
    <t xml:space="preserve">MA:Environmental Studies -UIS   </t>
  </si>
  <si>
    <t xml:space="preserve">CERT:Mgmt of Non Prft Org -UIS  </t>
  </si>
  <si>
    <t xml:space="preserve">NDEG:Law for Hum Srv &amp; Swk-UIS  </t>
  </si>
  <si>
    <t xml:space="preserve">CERT:Emer Prep &amp; Home Sec-UIS   </t>
  </si>
  <si>
    <t xml:space="preserve">NDEG:Envrn Risk Assessmnt -UIS  </t>
  </si>
  <si>
    <t xml:space="preserve">NDEG: Undergrad Non-Deg-UIS     </t>
  </si>
  <si>
    <t xml:space="preserve">NDEG: Graduate-Non Degree- UIS  </t>
  </si>
  <si>
    <t xml:space="preserve">NONE:Undergrad Undecided -UIS   </t>
  </si>
  <si>
    <t xml:space="preserve"> </t>
  </si>
  <si>
    <t>All Programs</t>
  </si>
  <si>
    <t>College of Business and Management</t>
  </si>
  <si>
    <t>College of Education and Human Services</t>
  </si>
  <si>
    <t>College of Liberal Arts and Sciences</t>
  </si>
  <si>
    <t>College of Public Affairs and Administration</t>
  </si>
  <si>
    <t>VCAA</t>
  </si>
  <si>
    <t>CBM Total:</t>
  </si>
  <si>
    <t>EHS Total:</t>
  </si>
  <si>
    <t>LAS Total:</t>
  </si>
  <si>
    <t>PAA Total:</t>
  </si>
  <si>
    <t>VCAA Total:</t>
  </si>
  <si>
    <t>MA:ES-Env Humanities-UIS</t>
  </si>
  <si>
    <t>MBA Total</t>
  </si>
  <si>
    <t>MIS Total</t>
  </si>
  <si>
    <t>NDEG Total</t>
  </si>
  <si>
    <t>ECO Total</t>
  </si>
  <si>
    <t>BBA Total</t>
  </si>
  <si>
    <t>EDL Total</t>
  </si>
  <si>
    <t>HDC Total</t>
  </si>
  <si>
    <t>HMS Total</t>
  </si>
  <si>
    <t>CAS Total</t>
  </si>
  <si>
    <t>CERT Total</t>
  </si>
  <si>
    <t>CSC Total</t>
  </si>
  <si>
    <t>ENG Total</t>
  </si>
  <si>
    <t>HIS Total</t>
  </si>
  <si>
    <t>LIS Total</t>
  </si>
  <si>
    <t>MAT Total</t>
  </si>
  <si>
    <t>PHI Total</t>
  </si>
  <si>
    <t>PSY Total</t>
  </si>
  <si>
    <t>ENS Total</t>
  </si>
  <si>
    <t>LES Total</t>
  </si>
  <si>
    <t>MPA Total</t>
  </si>
  <si>
    <t>MPH Total</t>
  </si>
  <si>
    <t>ESC Total</t>
  </si>
  <si>
    <t>CERT:Online Emer Prep &amp; Hom-UIS</t>
  </si>
  <si>
    <t>MA:History-American His-UIS</t>
  </si>
  <si>
    <t>MA:Online ES-SusDvl&amp;Polcy-UIS</t>
  </si>
  <si>
    <t>NDEG:Pub Sector-Labor Rel-UIS</t>
  </si>
  <si>
    <t>BA:LS-General Legal Stud-UIS</t>
  </si>
  <si>
    <t>BA:LS-Legal Assistant-UIS</t>
  </si>
  <si>
    <t>BS:CHE-Biochemistry-UIS</t>
  </si>
  <si>
    <t>CERT:Commun Health Ed-UIS</t>
  </si>
  <si>
    <t>CHE Total</t>
  </si>
  <si>
    <t>Program Name</t>
  </si>
  <si>
    <t>BUS Total</t>
  </si>
  <si>
    <t>MA:ES-Env Planning &amp; Mgmt-UIS</t>
  </si>
  <si>
    <t>MA:HIS-Public History-UIS</t>
  </si>
  <si>
    <t xml:space="preserve">MA:Libril&amp;Integratve Studies -UIS       </t>
  </si>
  <si>
    <t>MA:ES-Sust Devmt &amp; Policy -UIS</t>
  </si>
  <si>
    <t xml:space="preserve">MA:ES-Ntrl Res&amp;Sustain Dvl -UIS  </t>
  </si>
  <si>
    <t>MA:ES-Env Planning &amp; Mgmt -UIS</t>
  </si>
  <si>
    <t xml:space="preserve">MA:Online ES-N Res&amp;Sus Dvl -UIS  </t>
  </si>
  <si>
    <t>MA:Online ES-SusDvl&amp;Polcy -UIS</t>
  </si>
  <si>
    <t xml:space="preserve">MA:ES-Env Plcy, Plng &amp;Admn -UIS  </t>
  </si>
  <si>
    <t>MA:ES-Env Humanities -UIS</t>
  </si>
  <si>
    <t>MA:Online Librl&amp;Intg Studies -UIS</t>
  </si>
  <si>
    <t>LNT Total</t>
  </si>
  <si>
    <t xml:space="preserve">MA:Political Science -UIS       </t>
  </si>
  <si>
    <t>MA:PSC-Academic Politics -UIS</t>
  </si>
  <si>
    <t>PSC Total</t>
  </si>
  <si>
    <t xml:space="preserve">MA:Liberl&amp;Integratve Studies -UIS       </t>
  </si>
  <si>
    <t>MA:PSC-Practical Politics -UIS</t>
  </si>
  <si>
    <t>NDEG: IT Profect Mgmt. -UIS</t>
  </si>
  <si>
    <t>NDEG: Bus Process Mgmt. -UIS</t>
  </si>
  <si>
    <t>NDEG: Online Bus Proc Mgmt. -UIS</t>
  </si>
  <si>
    <t xml:space="preserve">BA:Political Science -UIS       </t>
  </si>
  <si>
    <t>BA:Global Studies -UIS</t>
  </si>
  <si>
    <t>2012 Hrs</t>
  </si>
  <si>
    <t>MA:History-Euro&amp; World Hist-UIS</t>
  </si>
  <si>
    <t xml:space="preserve">MA:HS-Social Service Admin-UIS  </t>
  </si>
  <si>
    <t xml:space="preserve">BA:ENG-Education -UIS                 </t>
  </si>
  <si>
    <t xml:space="preserve">BS:Mgmt Information Sys -UIS                 </t>
  </si>
  <si>
    <t xml:space="preserve">MPH:Online Public Health -UIS          </t>
  </si>
  <si>
    <t>CERT:Epidemiology -UIS</t>
  </si>
  <si>
    <t>CERT:Teaching English -UIS</t>
  </si>
  <si>
    <t xml:space="preserve">NDEG:Online Env Health -UIS  </t>
  </si>
  <si>
    <t xml:space="preserve">NDEG:Online Env Risk Assess -UIS  </t>
  </si>
  <si>
    <t xml:space="preserve">NDEG:Women &amp; Gender Studies -UIS  </t>
  </si>
  <si>
    <t xml:space="preserve">BA:ENG-Literary Studies -UIS                 </t>
  </si>
  <si>
    <t xml:space="preserve">BA:ENG-Writing,Rhet,&amp;Lang-UIS                 </t>
  </si>
  <si>
    <t xml:space="preserve">BA:Political Studies -UIS       </t>
  </si>
  <si>
    <t>--</t>
  </si>
  <si>
    <t>2013 Hrs</t>
  </si>
  <si>
    <t>NDEG: IT Project Mgmt. -UIS</t>
  </si>
  <si>
    <t xml:space="preserve">CERT:OnlineMgmtofNonPrftOrg -UIS  </t>
  </si>
  <si>
    <t>CERT:OnlineEngAsSecondLang-UIS</t>
  </si>
  <si>
    <t xml:space="preserve">NDEG:General Supervisory- UIS  </t>
  </si>
  <si>
    <t xml:space="preserve">NDEG:GeographicInfoSystems -UIS    </t>
  </si>
  <si>
    <t xml:space="preserve">NDEG:OnlineGeoInfoSystems -UIS    </t>
  </si>
  <si>
    <t xml:space="preserve">NDEG:Online HR Mangment -UIS    </t>
  </si>
  <si>
    <t>2014 Hrs</t>
  </si>
  <si>
    <t>% Hrs Change 2013-2014</t>
  </si>
  <si>
    <t xml:space="preserve"> Hrs Change 2013-2014</t>
  </si>
  <si>
    <t xml:space="preserve">CAS:Educational Leadership-UIS  </t>
  </si>
  <si>
    <t>CERT:Online Comm Hlth Ed-UIS</t>
  </si>
  <si>
    <t>MA:ES-Online Env Pln &amp; Mgt -UIS</t>
  </si>
  <si>
    <t xml:space="preserve">MS:ESC - Online General  -UIS          </t>
  </si>
  <si>
    <t>NDEG: Online Bus Intelligence -UIS</t>
  </si>
  <si>
    <t>BA: Environmental Studies - UIS</t>
  </si>
  <si>
    <t xml:space="preserve">BBA:Bus Admin Management -UIS         </t>
  </si>
  <si>
    <t xml:space="preserve">BBA:Business Admin Mrktng -UIS         </t>
  </si>
  <si>
    <t xml:space="preserve">BBA:Online Bus Admin Mgmt -UIS  </t>
  </si>
  <si>
    <t xml:space="preserve">BS:Online Mgmt Inf Sys -UIS                 </t>
  </si>
  <si>
    <t>FY12 HC</t>
  </si>
  <si>
    <t>FY13 HC</t>
  </si>
  <si>
    <t>FY14 HC</t>
  </si>
  <si>
    <t>% HC Change FY13-FY14</t>
  </si>
  <si>
    <t>HC Change FY13-FY14</t>
  </si>
  <si>
    <t>Number of Degrees Conferred by Program Code: FY12 - FY14</t>
  </si>
  <si>
    <t>HIDE</t>
  </si>
  <si>
    <t>CERT:Online Epidemiology -UIS</t>
  </si>
  <si>
    <t>FY14</t>
  </si>
  <si>
    <t>FY15</t>
  </si>
  <si>
    <t xml:space="preserve">BS:Info Syst Sec -UIS        </t>
  </si>
  <si>
    <t>CERT:Community Planning -UIS</t>
  </si>
  <si>
    <t>Number of Degrees &amp;  Approved Certificates Conferred by Program Code: FY14 - FY16</t>
  </si>
  <si>
    <t>FY16</t>
  </si>
  <si>
    <t>CERT:OnlineEmrPrepHomeSec-UIS</t>
  </si>
  <si>
    <t xml:space="preserve">BS:Online Info Syst Sec -UIS        </t>
  </si>
  <si>
    <t>CERT:OnlinePubAdmIntntPer-UIS</t>
  </si>
  <si>
    <t xml:space="preserve">MA:Online PoliticalScience -UIS       </t>
  </si>
  <si>
    <t xml:space="preserve">MS:ESC - Online General - UIS          </t>
  </si>
  <si>
    <t xml:space="preserve">MA:HDC-School Counseling- UIS  </t>
  </si>
  <si>
    <t xml:space="preserve">MA:HDC-Mar Cple Fam Consl-UIS  </t>
  </si>
  <si>
    <t>Percent Change FY15-FY16</t>
  </si>
  <si>
    <t>Number Change FY15-FY16</t>
  </si>
  <si>
    <t>Number of Degrees Conferred by Program Code: FY14 - FY16</t>
  </si>
  <si>
    <t>BS:Medical Laboratory Sc -UIS</t>
  </si>
  <si>
    <t>ALH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</si>
</sst>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73">
    <xf numFmtId="0" fontId="0" fillId="0" borderId="0" xfId="0"/>
    <xf numFmtId="4" fontId="2" fillId="0" borderId="1" xfId="1" applyNumberFormat="1" applyFont="1" applyBorder="1" applyAlignment="1">
      <alignment horizontal="center"/>
    </xf>
    <xf numFmtId="4" fontId="3" fillId="0" borderId="0" xfId="1" applyNumberFormat="1" applyFont="1" applyFill="1" applyBorder="1" applyAlignment="1">
      <alignment horizontal="right"/>
    </xf>
    <xf numFmtId="4" fontId="3" fillId="0" borderId="0" xfId="1" applyNumberFormat="1" applyFont="1" applyAlignment="1">
      <alignment horizontal="right"/>
    </xf>
    <xf numFmtId="0" fontId="3" fillId="0" borderId="0" xfId="1" applyFont="1"/>
    <xf numFmtId="4" fontId="4" fillId="0" borderId="1" xfId="1" applyNumberFormat="1" applyFont="1" applyFill="1" applyBorder="1" applyAlignment="1">
      <alignment horizontal="center" wrapText="1"/>
    </xf>
    <xf numFmtId="9" fontId="3" fillId="0" borderId="0" xfId="1" applyNumberFormat="1" applyFont="1" applyBorder="1" applyAlignment="1">
      <alignment horizontal="right" indent="1"/>
    </xf>
    <xf numFmtId="0" fontId="3" fillId="0" borderId="0" xfId="1" applyFont="1" applyAlignment="1">
      <alignment horizontal="right" indent="1"/>
    </xf>
    <xf numFmtId="4" fontId="4" fillId="0" borderId="2" xfId="1" applyNumberFormat="1" applyFont="1" applyFill="1" applyBorder="1" applyAlignment="1">
      <alignment horizontal="center" wrapText="1"/>
    </xf>
    <xf numFmtId="0" fontId="3" fillId="0" borderId="3" xfId="1" applyFont="1" applyBorder="1" applyAlignment="1">
      <alignment horizontal="right" indent="1"/>
    </xf>
    <xf numFmtId="0" fontId="5" fillId="0" borderId="0" xfId="1" applyFont="1" applyBorder="1" applyAlignment="1">
      <alignment horizontal="right" indent="1"/>
    </xf>
    <xf numFmtId="9" fontId="5" fillId="0" borderId="4" xfId="1" applyNumberFormat="1" applyFont="1" applyBorder="1" applyAlignment="1">
      <alignment horizontal="right" indent="1"/>
    </xf>
    <xf numFmtId="0" fontId="5" fillId="0" borderId="0" xfId="1" applyFont="1" applyFill="1" applyBorder="1" applyAlignment="1">
      <alignment horizontal="right" indent="1"/>
    </xf>
    <xf numFmtId="3" fontId="3" fillId="0" borderId="3" xfId="1" applyNumberFormat="1" applyFont="1" applyFill="1" applyBorder="1" applyAlignment="1">
      <alignment horizontal="right" indent="1"/>
    </xf>
    <xf numFmtId="3" fontId="3" fillId="0" borderId="0" xfId="1" applyNumberFormat="1" applyFont="1" applyBorder="1" applyAlignment="1">
      <alignment horizontal="right" indent="1"/>
    </xf>
    <xf numFmtId="4" fontId="2" fillId="0" borderId="1" xfId="1" applyNumberFormat="1" applyFont="1" applyBorder="1" applyAlignment="1">
      <alignment horizontal="center" wrapText="1"/>
    </xf>
    <xf numFmtId="0" fontId="5" fillId="0" borderId="0" xfId="1" applyFont="1"/>
    <xf numFmtId="0" fontId="5" fillId="0" borderId="0" xfId="1" applyFont="1" applyAlignment="1"/>
    <xf numFmtId="0" fontId="5" fillId="0" borderId="0" xfId="1" applyFont="1" applyBorder="1" applyAlignment="1"/>
    <xf numFmtId="0" fontId="5" fillId="0" borderId="0" xfId="1" applyFont="1" applyBorder="1"/>
    <xf numFmtId="4" fontId="5" fillId="0" borderId="0" xfId="1" applyNumberFormat="1" applyFont="1" applyBorder="1"/>
    <xf numFmtId="0" fontId="5" fillId="0" borderId="0" xfId="1" applyNumberFormat="1" applyFont="1" applyBorder="1" applyAlignment="1">
      <alignment horizontal="right" indent="1"/>
    </xf>
    <xf numFmtId="9" fontId="5" fillId="0" borderId="0" xfId="1" applyNumberFormat="1" applyFont="1" applyBorder="1" applyAlignment="1">
      <alignment horizontal="right" indent="1"/>
    </xf>
    <xf numFmtId="0" fontId="5" fillId="0" borderId="3" xfId="1" applyFont="1" applyBorder="1" applyAlignment="1">
      <alignment horizontal="right" indent="1"/>
    </xf>
    <xf numFmtId="0" fontId="5" fillId="0" borderId="0" xfId="1" applyFont="1" applyAlignment="1">
      <alignment horizontal="right" indent="1"/>
    </xf>
    <xf numFmtId="4" fontId="5" fillId="0" borderId="0" xfId="1" applyNumberFormat="1" applyFont="1"/>
    <xf numFmtId="0" fontId="5" fillId="0" borderId="0" xfId="1" applyFont="1" applyFill="1" applyAlignment="1"/>
    <xf numFmtId="4" fontId="2" fillId="0" borderId="1" xfId="1" applyNumberFormat="1" applyFont="1" applyFill="1" applyBorder="1" applyAlignment="1">
      <alignment horizontal="center" wrapText="1"/>
    </xf>
    <xf numFmtId="0" fontId="5" fillId="0" borderId="0" xfId="1" applyNumberFormat="1" applyFont="1" applyFill="1" applyAlignment="1">
      <alignment horizontal="right" indent="1"/>
    </xf>
    <xf numFmtId="3" fontId="3" fillId="0" borderId="0" xfId="1" applyNumberFormat="1" applyFont="1" applyFill="1" applyAlignment="1">
      <alignment horizontal="right" indent="1"/>
    </xf>
    <xf numFmtId="0" fontId="5" fillId="0" borderId="0" xfId="1" applyFont="1" applyFill="1" applyAlignment="1">
      <alignment horizontal="right" indent="1"/>
    </xf>
    <xf numFmtId="4" fontId="2" fillId="0" borderId="2" xfId="1" applyNumberFormat="1" applyFont="1" applyBorder="1" applyAlignment="1">
      <alignment horizontal="center" wrapText="1"/>
    </xf>
    <xf numFmtId="3" fontId="3" fillId="0" borderId="3" xfId="1" applyNumberFormat="1" applyFont="1" applyBorder="1" applyAlignment="1">
      <alignment horizontal="right" indent="1"/>
    </xf>
    <xf numFmtId="0" fontId="5" fillId="0" borderId="3" xfId="1" applyNumberFormat="1" applyFont="1" applyBorder="1" applyAlignment="1">
      <alignment horizontal="right" indent="1"/>
    </xf>
    <xf numFmtId="4" fontId="5" fillId="0" borderId="0" xfId="1" applyNumberFormat="1" applyFont="1" applyFill="1"/>
    <xf numFmtId="9" fontId="6" fillId="0" borderId="0" xfId="1" quotePrefix="1" applyNumberFormat="1" applyFont="1" applyBorder="1" applyAlignment="1">
      <alignment horizontal="center"/>
    </xf>
    <xf numFmtId="0" fontId="3" fillId="0" borderId="0" xfId="1" applyFont="1" applyBorder="1" applyAlignment="1">
      <alignment horizontal="right" indent="1"/>
    </xf>
    <xf numFmtId="164" fontId="3" fillId="0" borderId="0" xfId="1" applyNumberFormat="1" applyFont="1" applyBorder="1" applyAlignment="1">
      <alignment horizontal="right" indent="1"/>
    </xf>
    <xf numFmtId="3" fontId="3" fillId="0" borderId="5" xfId="1" applyNumberFormat="1" applyFont="1" applyFill="1" applyBorder="1" applyAlignment="1">
      <alignment horizontal="right" indent="1"/>
    </xf>
    <xf numFmtId="3" fontId="3" fillId="0" borderId="5" xfId="1" applyNumberFormat="1" applyFont="1" applyBorder="1" applyAlignment="1">
      <alignment horizontal="right" indent="1"/>
    </xf>
    <xf numFmtId="3" fontId="3" fillId="0" borderId="6" xfId="1" applyNumberFormat="1" applyFont="1" applyBorder="1" applyAlignment="1">
      <alignment horizontal="right" indent="1"/>
    </xf>
    <xf numFmtId="9" fontId="3" fillId="0" borderId="5" xfId="1" applyNumberFormat="1" applyFont="1" applyBorder="1" applyAlignment="1">
      <alignment horizontal="right" indent="1"/>
    </xf>
    <xf numFmtId="0" fontId="3" fillId="0" borderId="6" xfId="1" applyFont="1" applyBorder="1" applyAlignment="1">
      <alignment horizontal="right" indent="1"/>
    </xf>
    <xf numFmtId="0" fontId="3" fillId="0" borderId="5" xfId="1" applyFont="1" applyBorder="1" applyAlignment="1">
      <alignment horizontal="right" indent="1"/>
    </xf>
    <xf numFmtId="4" fontId="3" fillId="0" borderId="0" xfId="1" applyNumberFormat="1" applyFont="1" applyBorder="1" applyAlignment="1">
      <alignment horizontal="right"/>
    </xf>
    <xf numFmtId="3" fontId="3" fillId="0" borderId="7" xfId="1" applyNumberFormat="1" applyFont="1" applyFill="1" applyBorder="1" applyAlignment="1">
      <alignment horizontal="right" indent="1"/>
    </xf>
    <xf numFmtId="3" fontId="3" fillId="0" borderId="7" xfId="1" applyNumberFormat="1" applyFont="1" applyBorder="1" applyAlignment="1">
      <alignment horizontal="right" indent="1"/>
    </xf>
    <xf numFmtId="3" fontId="3" fillId="0" borderId="8" xfId="1" applyNumberFormat="1" applyFont="1" applyBorder="1" applyAlignment="1">
      <alignment horizontal="right" indent="1"/>
    </xf>
    <xf numFmtId="9" fontId="3" fillId="0" borderId="7" xfId="1" applyNumberFormat="1" applyFont="1" applyBorder="1" applyAlignment="1">
      <alignment horizontal="right" indent="1"/>
    </xf>
    <xf numFmtId="0" fontId="3" fillId="0" borderId="8" xfId="1" applyFont="1" applyBorder="1" applyAlignment="1">
      <alignment horizontal="right" indent="1"/>
    </xf>
    <xf numFmtId="0" fontId="3" fillId="0" borderId="7" xfId="1" applyFont="1" applyBorder="1" applyAlignment="1">
      <alignment horizontal="right" indent="1"/>
    </xf>
    <xf numFmtId="3" fontId="5" fillId="0" borderId="0" xfId="1" applyNumberFormat="1" applyFont="1" applyFill="1" applyAlignment="1"/>
    <xf numFmtId="3" fontId="3" fillId="0" borderId="0" xfId="1" applyNumberFormat="1" applyFont="1" applyFill="1" applyBorder="1" applyAlignment="1">
      <alignment horizontal="right" indent="1"/>
    </xf>
    <xf numFmtId="3" fontId="3" fillId="0" borderId="9" xfId="1" applyNumberFormat="1" applyFont="1" applyFill="1" applyBorder="1" applyAlignment="1">
      <alignment horizontal="right" indent="1"/>
    </xf>
    <xf numFmtId="3" fontId="3" fillId="0" borderId="9" xfId="1" applyNumberFormat="1" applyFont="1" applyBorder="1" applyAlignment="1">
      <alignment horizontal="right" indent="1"/>
    </xf>
    <xf numFmtId="9" fontId="3" fillId="0" borderId="10" xfId="1" applyNumberFormat="1" applyFont="1" applyBorder="1" applyAlignment="1">
      <alignment horizontal="right" indent="1"/>
    </xf>
    <xf numFmtId="3" fontId="3" fillId="0" borderId="0" xfId="1" applyNumberFormat="1" applyFont="1" applyAlignment="1">
      <alignment horizontal="right" indent="1"/>
    </xf>
    <xf numFmtId="9" fontId="3" fillId="0" borderId="0" xfId="1" applyNumberFormat="1" applyFont="1" applyFill="1" applyBorder="1" applyAlignment="1">
      <alignment horizontal="right" indent="1"/>
    </xf>
    <xf numFmtId="0" fontId="5" fillId="0" borderId="6" xfId="1" applyFont="1" applyFill="1" applyBorder="1" applyAlignment="1">
      <alignment horizontal="right" indent="1"/>
    </xf>
    <xf numFmtId="0" fontId="5" fillId="0" borderId="3" xfId="1" applyFont="1" applyFill="1" applyBorder="1" applyAlignment="1">
      <alignment horizontal="right" indent="1"/>
    </xf>
    <xf numFmtId="0" fontId="5" fillId="0" borderId="6" xfId="1" applyFont="1" applyBorder="1" applyAlignment="1">
      <alignment horizontal="right" indent="1"/>
    </xf>
    <xf numFmtId="4" fontId="5" fillId="0" borderId="0" xfId="1" applyNumberFormat="1" applyFont="1" applyBorder="1" applyAlignment="1">
      <alignment horizontal="right"/>
    </xf>
    <xf numFmtId="0" fontId="5" fillId="0" borderId="7" xfId="1" applyFont="1" applyFill="1" applyBorder="1" applyAlignment="1">
      <alignment horizontal="right" indent="1"/>
    </xf>
    <xf numFmtId="9" fontId="5" fillId="0" borderId="7" xfId="1" applyNumberFormat="1" applyFont="1" applyBorder="1" applyAlignment="1">
      <alignment horizontal="right" indent="1"/>
    </xf>
    <xf numFmtId="0" fontId="5" fillId="0" borderId="8" xfId="1" applyFont="1" applyBorder="1" applyAlignment="1">
      <alignment horizontal="right" indent="1"/>
    </xf>
    <xf numFmtId="0" fontId="5" fillId="0" borderId="7" xfId="1" applyFont="1" applyBorder="1" applyAlignment="1">
      <alignment horizontal="right" indent="1"/>
    </xf>
    <xf numFmtId="4" fontId="5" fillId="0" borderId="0" xfId="1" applyNumberFormat="1" applyFont="1" applyFill="1" applyBorder="1" applyAlignment="1">
      <alignment horizontal="right"/>
    </xf>
    <xf numFmtId="0" fontId="5" fillId="0" borderId="5" xfId="1" applyFont="1" applyFill="1" applyBorder="1" applyAlignment="1">
      <alignment horizontal="right" indent="1"/>
    </xf>
    <xf numFmtId="9" fontId="5" fillId="0" borderId="5" xfId="1" applyNumberFormat="1" applyFont="1" applyBorder="1" applyAlignment="1">
      <alignment horizontal="right" indent="1"/>
    </xf>
    <xf numFmtId="0" fontId="5" fillId="0" borderId="5" xfId="1" applyFont="1" applyBorder="1" applyAlignment="1">
      <alignment horizontal="right" indent="1"/>
    </xf>
    <xf numFmtId="3" fontId="3" fillId="0" borderId="12" xfId="1" applyNumberFormat="1" applyFont="1" applyFill="1" applyBorder="1" applyAlignment="1">
      <alignment horizontal="right" indent="1"/>
    </xf>
    <xf numFmtId="3" fontId="3" fillId="0" borderId="11" xfId="1" applyNumberFormat="1" applyFont="1" applyFill="1" applyBorder="1" applyAlignment="1">
      <alignment horizontal="right" indent="1"/>
    </xf>
    <xf numFmtId="9" fontId="5" fillId="0" borderId="0" xfId="1" applyNumberFormat="1" applyFont="1" applyFill="1" applyBorder="1" applyAlignment="1">
      <alignment horizontal="right" indent="1"/>
    </xf>
    <xf numFmtId="0" fontId="5" fillId="0" borderId="0" xfId="1" applyFont="1" applyFill="1"/>
    <xf numFmtId="0" fontId="5" fillId="0" borderId="8" xfId="1" applyFont="1" applyFill="1" applyBorder="1" applyAlignment="1">
      <alignment horizontal="right" indent="1"/>
    </xf>
    <xf numFmtId="0" fontId="5" fillId="0" borderId="0" xfId="1" applyFont="1" applyFill="1" applyBorder="1"/>
    <xf numFmtId="9" fontId="5" fillId="0" borderId="10" xfId="1" applyNumberFormat="1" applyFont="1" applyBorder="1" applyAlignment="1">
      <alignment horizontal="right" indent="1"/>
    </xf>
    <xf numFmtId="4" fontId="5" fillId="0" borderId="0" xfId="1" applyNumberFormat="1" applyFont="1" applyFill="1" applyBorder="1"/>
    <xf numFmtId="9" fontId="5" fillId="0" borderId="16" xfId="1" applyNumberFormat="1" applyFont="1" applyBorder="1" applyAlignment="1">
      <alignment horizontal="right" indent="1"/>
    </xf>
    <xf numFmtId="3" fontId="5" fillId="0" borderId="5" xfId="1" applyNumberFormat="1" applyFont="1" applyFill="1" applyBorder="1" applyAlignment="1">
      <alignment horizontal="right" indent="1"/>
    </xf>
    <xf numFmtId="3" fontId="5" fillId="0" borderId="0" xfId="1" applyNumberFormat="1" applyFont="1" applyBorder="1" applyAlignment="1">
      <alignment horizontal="right" indent="1"/>
    </xf>
    <xf numFmtId="3" fontId="5" fillId="0" borderId="3" xfId="1" applyNumberFormat="1" applyFont="1" applyFill="1" applyBorder="1" applyAlignment="1">
      <alignment horizontal="right" indent="1"/>
    </xf>
    <xf numFmtId="3" fontId="0" fillId="0" borderId="3" xfId="1" applyNumberFormat="1" applyFont="1" applyBorder="1" applyAlignment="1">
      <alignment horizontal="right" indent="1"/>
    </xf>
    <xf numFmtId="3" fontId="5" fillId="0" borderId="0" xfId="1" applyNumberFormat="1" applyFont="1" applyFill="1" applyBorder="1" applyAlignment="1">
      <alignment horizontal="right" indent="1"/>
    </xf>
    <xf numFmtId="3" fontId="5" fillId="0" borderId="7" xfId="1" applyNumberFormat="1" applyFont="1" applyFill="1" applyBorder="1" applyAlignment="1">
      <alignment horizontal="right" indent="1"/>
    </xf>
    <xf numFmtId="3" fontId="5" fillId="0" borderId="11" xfId="1" applyNumberFormat="1" applyFont="1" applyFill="1" applyBorder="1" applyAlignment="1">
      <alignment horizontal="right" indent="1"/>
    </xf>
    <xf numFmtId="3" fontId="0" fillId="0" borderId="3" xfId="1" applyNumberFormat="1" applyFont="1" applyFill="1" applyBorder="1" applyAlignment="1">
      <alignment horizontal="right" indent="1"/>
    </xf>
    <xf numFmtId="3" fontId="5" fillId="0" borderId="12" xfId="1" applyNumberFormat="1" applyFont="1" applyFill="1" applyBorder="1" applyAlignment="1">
      <alignment horizontal="right" indent="1"/>
    </xf>
    <xf numFmtId="3" fontId="5" fillId="0" borderId="6" xfId="1" applyNumberFormat="1" applyFont="1" applyFill="1" applyBorder="1" applyAlignment="1">
      <alignment horizontal="right" indent="1"/>
    </xf>
    <xf numFmtId="3" fontId="5" fillId="0" borderId="3" xfId="1" applyNumberFormat="1" applyFont="1" applyBorder="1" applyAlignment="1">
      <alignment horizontal="right" indent="1"/>
    </xf>
    <xf numFmtId="3" fontId="5" fillId="0" borderId="10" xfId="1" applyNumberFormat="1" applyFont="1" applyFill="1" applyBorder="1" applyAlignment="1">
      <alignment horizontal="right" indent="1"/>
    </xf>
    <xf numFmtId="0" fontId="5" fillId="0" borderId="0" xfId="1" applyFont="1" applyFill="1" applyBorder="1" applyAlignment="1"/>
    <xf numFmtId="4" fontId="2" fillId="0" borderId="2" xfId="1" applyNumberFormat="1" applyFont="1" applyFill="1" applyBorder="1" applyAlignment="1">
      <alignment horizontal="center" wrapText="1"/>
    </xf>
    <xf numFmtId="9" fontId="5" fillId="0" borderId="0" xfId="1" quotePrefix="1" applyNumberFormat="1" applyFont="1" applyFill="1" applyBorder="1" applyAlignment="1">
      <alignment horizontal="center"/>
    </xf>
    <xf numFmtId="3" fontId="5" fillId="0" borderId="0" xfId="1" applyNumberFormat="1" applyFont="1" applyFill="1" applyAlignment="1">
      <alignment horizontal="right" indent="1"/>
    </xf>
    <xf numFmtId="3" fontId="5" fillId="0" borderId="9" xfId="1" applyNumberFormat="1" applyFont="1" applyFill="1" applyBorder="1" applyAlignment="1">
      <alignment horizontal="right" indent="1"/>
    </xf>
    <xf numFmtId="3" fontId="5" fillId="0" borderId="13" xfId="1" applyNumberFormat="1" applyFont="1" applyFill="1" applyBorder="1" applyAlignment="1">
      <alignment horizontal="right" indent="1"/>
    </xf>
    <xf numFmtId="3" fontId="5" fillId="0" borderId="0" xfId="1" applyNumberFormat="1" applyFont="1" applyAlignment="1">
      <alignment horizontal="right" indent="1"/>
    </xf>
    <xf numFmtId="3" fontId="5" fillId="0" borderId="6" xfId="1" applyNumberFormat="1" applyFont="1" applyBorder="1" applyAlignment="1">
      <alignment horizontal="right" indent="1"/>
    </xf>
    <xf numFmtId="3" fontId="5" fillId="0" borderId="14" xfId="1" applyNumberFormat="1" applyFont="1" applyFill="1" applyBorder="1" applyAlignment="1">
      <alignment horizontal="right" indent="1"/>
    </xf>
    <xf numFmtId="3" fontId="5" fillId="0" borderId="15" xfId="1" applyNumberFormat="1" applyFont="1" applyFill="1" applyBorder="1" applyAlignment="1">
      <alignment horizontal="right" indent="1"/>
    </xf>
    <xf numFmtId="0" fontId="5" fillId="0" borderId="17" xfId="1" applyFont="1" applyBorder="1" applyAlignment="1">
      <alignment horizontal="right" indent="1"/>
    </xf>
    <xf numFmtId="3" fontId="5" fillId="0" borderId="17" xfId="1" applyNumberFormat="1" applyFont="1" applyFill="1" applyBorder="1" applyAlignment="1">
      <alignment horizontal="right" indent="1"/>
    </xf>
    <xf numFmtId="4" fontId="5" fillId="0" borderId="0" xfId="1" applyNumberFormat="1" applyFont="1" applyBorder="1" applyAlignment="1">
      <alignment horizontal="left"/>
    </xf>
    <xf numFmtId="0" fontId="1" fillId="0" borderId="0" xfId="1" applyFont="1"/>
    <xf numFmtId="4" fontId="1" fillId="0" borderId="0" xfId="1" applyNumberFormat="1" applyFont="1" applyFill="1" applyBorder="1"/>
    <xf numFmtId="4" fontId="1" fillId="0" borderId="0" xfId="1" applyNumberFormat="1" applyFont="1" applyFill="1"/>
    <xf numFmtId="4" fontId="1" fillId="0" borderId="0" xfId="1" applyNumberFormat="1" applyFont="1"/>
    <xf numFmtId="3" fontId="3" fillId="0" borderId="6" xfId="1" applyNumberFormat="1" applyFont="1" applyFill="1" applyBorder="1" applyAlignment="1">
      <alignment horizontal="right" indent="1"/>
    </xf>
    <xf numFmtId="9" fontId="5" fillId="0" borderId="5" xfId="1" applyNumberFormat="1" applyFont="1" applyFill="1" applyBorder="1" applyAlignment="1">
      <alignment horizontal="right" indent="1"/>
    </xf>
    <xf numFmtId="9" fontId="5" fillId="0" borderId="7" xfId="1" applyNumberFormat="1" applyFont="1" applyFill="1" applyBorder="1" applyAlignment="1">
      <alignment horizontal="right" indent="1"/>
    </xf>
    <xf numFmtId="3" fontId="0" fillId="0" borderId="6" xfId="1" applyNumberFormat="1" applyFont="1" applyFill="1" applyBorder="1" applyAlignment="1">
      <alignment horizontal="right" indent="1"/>
    </xf>
    <xf numFmtId="9" fontId="5" fillId="0" borderId="16" xfId="1" applyNumberFormat="1" applyFont="1" applyFill="1" applyBorder="1" applyAlignment="1">
      <alignment horizontal="right" indent="1"/>
    </xf>
    <xf numFmtId="9" fontId="3" fillId="0" borderId="5" xfId="1" applyNumberFormat="1" applyFont="1" applyFill="1" applyBorder="1" applyAlignment="1">
      <alignment horizontal="right" indent="1"/>
    </xf>
    <xf numFmtId="0" fontId="3" fillId="0" borderId="6" xfId="1" applyFont="1" applyFill="1" applyBorder="1" applyAlignment="1">
      <alignment horizontal="right" indent="1"/>
    </xf>
    <xf numFmtId="0" fontId="3" fillId="0" borderId="3" xfId="1" applyFont="1" applyFill="1" applyBorder="1" applyAlignment="1">
      <alignment horizontal="right" indent="1"/>
    </xf>
    <xf numFmtId="0" fontId="3" fillId="0" borderId="0" xfId="1" applyFont="1" applyFill="1" applyAlignment="1">
      <alignment horizontal="right" indent="1"/>
    </xf>
    <xf numFmtId="9" fontId="5" fillId="0" borderId="10" xfId="1" applyNumberFormat="1" applyFont="1" applyFill="1" applyBorder="1" applyAlignment="1">
      <alignment horizontal="right" indent="1"/>
    </xf>
    <xf numFmtId="3" fontId="0" fillId="0" borderId="17" xfId="1" applyNumberFormat="1" applyFont="1" applyFill="1" applyBorder="1" applyAlignment="1">
      <alignment horizontal="right" indent="1"/>
    </xf>
    <xf numFmtId="0" fontId="5" fillId="0" borderId="17" xfId="1" applyFont="1" applyFill="1" applyBorder="1" applyAlignment="1">
      <alignment horizontal="right" indent="1"/>
    </xf>
    <xf numFmtId="4" fontId="1" fillId="0" borderId="0" xfId="1" applyNumberFormat="1" applyFont="1" applyFill="1" applyBorder="1" applyAlignment="1">
      <alignment horizontal="left"/>
    </xf>
    <xf numFmtId="4" fontId="1" fillId="0" borderId="0" xfId="1" applyNumberFormat="1" applyFont="1" applyFill="1" applyBorder="1" applyAlignment="1">
      <alignment horizontal="right"/>
    </xf>
    <xf numFmtId="4" fontId="1" fillId="0" borderId="0" xfId="1" applyNumberFormat="1" applyFont="1" applyAlignment="1">
      <alignment horizontal="right"/>
    </xf>
    <xf numFmtId="3" fontId="5" fillId="0" borderId="18" xfId="1" applyNumberFormat="1" applyFont="1" applyFill="1" applyBorder="1" applyAlignment="1">
      <alignment horizontal="right" indent="1"/>
    </xf>
    <xf numFmtId="3" fontId="5" fillId="0" borderId="19" xfId="1" applyNumberFormat="1" applyFont="1" applyFill="1" applyBorder="1" applyAlignment="1">
      <alignment horizontal="right" indent="1"/>
    </xf>
    <xf numFmtId="9" fontId="5" fillId="0" borderId="18" xfId="1" quotePrefix="1" applyNumberFormat="1" applyFont="1" applyFill="1" applyBorder="1" applyAlignment="1">
      <alignment horizontal="center"/>
    </xf>
    <xf numFmtId="0" fontId="5" fillId="0" borderId="19" xfId="1" applyFont="1" applyBorder="1" applyAlignment="1">
      <alignment horizontal="right" indent="1"/>
    </xf>
    <xf numFmtId="0" fontId="5" fillId="0" borderId="18" xfId="1" applyFont="1" applyBorder="1" applyAlignment="1">
      <alignment horizontal="right" indent="1"/>
    </xf>
    <xf numFmtId="3" fontId="5" fillId="0" borderId="7" xfId="1" applyNumberFormat="1" applyFont="1" applyBorder="1" applyAlignment="1">
      <alignment horizontal="right" indent="1"/>
    </xf>
    <xf numFmtId="3" fontId="0" fillId="0" borderId="0" xfId="1" applyNumberFormat="1" applyFont="1" applyBorder="1" applyAlignment="1">
      <alignment horizontal="right" indent="1"/>
    </xf>
    <xf numFmtId="0" fontId="5" fillId="0" borderId="20" xfId="1" applyFont="1" applyBorder="1" applyAlignment="1">
      <alignment horizontal="right" indent="1"/>
    </xf>
    <xf numFmtId="9" fontId="5" fillId="0" borderId="21" xfId="1" applyNumberFormat="1" applyFont="1" applyBorder="1" applyAlignment="1">
      <alignment horizontal="right" indent="1"/>
    </xf>
    <xf numFmtId="3" fontId="5" fillId="0" borderId="22" xfId="1" applyNumberFormat="1" applyFont="1" applyFill="1" applyBorder="1" applyAlignment="1">
      <alignment horizontal="right" indent="1"/>
    </xf>
    <xf numFmtId="9" fontId="5" fillId="0" borderId="18" xfId="1" applyNumberFormat="1" applyFont="1" applyBorder="1" applyAlignment="1">
      <alignment horizontal="right" indent="1"/>
    </xf>
    <xf numFmtId="0" fontId="5" fillId="0" borderId="23" xfId="1" applyFont="1" applyBorder="1" applyAlignment="1">
      <alignment horizontal="right" indent="1"/>
    </xf>
    <xf numFmtId="3" fontId="5" fillId="0" borderId="24" xfId="1" applyNumberFormat="1" applyFont="1" applyFill="1" applyBorder="1" applyAlignment="1">
      <alignment horizontal="right" indent="1"/>
    </xf>
    <xf numFmtId="3" fontId="5" fillId="0" borderId="25" xfId="1" applyNumberFormat="1" applyFont="1" applyFill="1" applyBorder="1" applyAlignment="1">
      <alignment horizontal="right" indent="1"/>
    </xf>
    <xf numFmtId="9" fontId="5" fillId="0" borderId="24" xfId="1" applyNumberFormat="1" applyFont="1" applyBorder="1" applyAlignment="1">
      <alignment horizontal="right" indent="1"/>
    </xf>
    <xf numFmtId="0" fontId="5" fillId="0" borderId="26" xfId="1" applyFont="1" applyBorder="1" applyAlignment="1">
      <alignment horizontal="right" indent="1"/>
    </xf>
    <xf numFmtId="0" fontId="5" fillId="0" borderId="24" xfId="1" applyFont="1" applyBorder="1" applyAlignment="1">
      <alignment horizontal="right" indent="1"/>
    </xf>
    <xf numFmtId="3" fontId="5" fillId="0" borderId="27" xfId="1" applyNumberFormat="1" applyFont="1" applyFill="1" applyBorder="1" applyAlignment="1">
      <alignment horizontal="right" indent="1"/>
    </xf>
    <xf numFmtId="0" fontId="5" fillId="0" borderId="28" xfId="1" applyFont="1" applyBorder="1" applyAlignment="1">
      <alignment horizontal="right" indent="1"/>
    </xf>
    <xf numFmtId="0" fontId="5" fillId="0" borderId="20" xfId="1" applyFont="1" applyFill="1" applyBorder="1" applyAlignment="1">
      <alignment horizontal="right" indent="1"/>
    </xf>
    <xf numFmtId="9" fontId="5" fillId="0" borderId="18" xfId="1" applyNumberFormat="1" applyFont="1" applyFill="1" applyBorder="1" applyAlignment="1">
      <alignment horizontal="right" indent="1"/>
    </xf>
    <xf numFmtId="0" fontId="5" fillId="0" borderId="28" xfId="1" applyFont="1" applyFill="1" applyBorder="1" applyAlignment="1">
      <alignment horizontal="right" indent="1"/>
    </xf>
    <xf numFmtId="0" fontId="5" fillId="0" borderId="18" xfId="1" applyFont="1" applyFill="1" applyBorder="1" applyAlignment="1">
      <alignment horizontal="right" indent="1"/>
    </xf>
    <xf numFmtId="0" fontId="1" fillId="0" borderId="0" xfId="1" applyFont="1" applyAlignment="1"/>
    <xf numFmtId="9" fontId="5" fillId="0" borderId="4" xfId="1" quotePrefix="1" applyNumberFormat="1" applyFont="1" applyFill="1" applyBorder="1" applyAlignment="1">
      <alignment horizontal="center"/>
    </xf>
    <xf numFmtId="9" fontId="5" fillId="0" borderId="4" xfId="1" applyNumberFormat="1" applyFont="1" applyFill="1" applyBorder="1" applyAlignment="1">
      <alignment horizontal="right" indent="1"/>
    </xf>
    <xf numFmtId="3" fontId="5" fillId="0" borderId="29" xfId="1" applyNumberFormat="1" applyFont="1" applyFill="1" applyBorder="1" applyAlignment="1">
      <alignment horizontal="right" indent="1"/>
    </xf>
    <xf numFmtId="3" fontId="3" fillId="0" borderId="30" xfId="1" applyNumberFormat="1" applyFont="1" applyFill="1" applyBorder="1" applyAlignment="1">
      <alignment horizontal="right" indent="1"/>
    </xf>
    <xf numFmtId="3" fontId="3" fillId="0" borderId="17" xfId="1" applyNumberFormat="1" applyFont="1" applyBorder="1" applyAlignment="1">
      <alignment horizontal="right" indent="1"/>
    </xf>
    <xf numFmtId="3" fontId="3" fillId="0" borderId="17" xfId="1" applyNumberFormat="1" applyFont="1" applyFill="1" applyBorder="1" applyAlignment="1">
      <alignment horizontal="right" indent="1"/>
    </xf>
    <xf numFmtId="9" fontId="1" fillId="0" borderId="0" xfId="1" quotePrefix="1" applyNumberFormat="1" applyFont="1" applyFill="1" applyBorder="1" applyAlignment="1">
      <alignment horizontal="center"/>
    </xf>
    <xf numFmtId="3" fontId="5" fillId="0" borderId="1" xfId="1" applyNumberFormat="1" applyFont="1" applyFill="1" applyBorder="1" applyAlignment="1">
      <alignment horizontal="right" indent="1"/>
    </xf>
    <xf numFmtId="3" fontId="5" fillId="0" borderId="31" xfId="1" applyNumberFormat="1" applyFont="1" applyFill="1" applyBorder="1" applyAlignment="1">
      <alignment horizontal="right" indent="1"/>
    </xf>
    <xf numFmtId="3" fontId="5" fillId="0" borderId="32" xfId="1" applyNumberFormat="1" applyFont="1" applyFill="1" applyBorder="1" applyAlignment="1">
      <alignment horizontal="right" indent="1"/>
    </xf>
    <xf numFmtId="3" fontId="5" fillId="0" borderId="33" xfId="1" applyNumberFormat="1" applyFont="1" applyFill="1" applyBorder="1" applyAlignment="1">
      <alignment horizontal="right" indent="1"/>
    </xf>
    <xf numFmtId="3" fontId="3" fillId="0" borderId="31" xfId="1" applyNumberFormat="1" applyFont="1" applyFill="1" applyBorder="1" applyAlignment="1">
      <alignment horizontal="right" indent="1"/>
    </xf>
    <xf numFmtId="3" fontId="5" fillId="0" borderId="34" xfId="1" applyNumberFormat="1" applyFont="1" applyFill="1" applyBorder="1" applyAlignment="1">
      <alignment horizontal="right" indent="1"/>
    </xf>
    <xf numFmtId="3" fontId="3" fillId="0" borderId="33" xfId="1" applyNumberFormat="1" applyFont="1" applyFill="1" applyBorder="1" applyAlignment="1">
      <alignment horizontal="right" indent="1"/>
    </xf>
    <xf numFmtId="3" fontId="3" fillId="0" borderId="32" xfId="1" applyNumberFormat="1" applyFont="1" applyFill="1" applyBorder="1" applyAlignment="1">
      <alignment horizontal="right" indent="1"/>
    </xf>
    <xf numFmtId="9" fontId="1" fillId="0" borderId="4" xfId="1" quotePrefix="1" applyNumberFormat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" fillId="0" borderId="0" xfId="1" applyFont="1" applyBorder="1" applyAlignment="1"/>
    <xf numFmtId="0" fontId="2" fillId="0" borderId="0" xfId="1" applyFont="1" applyBorder="1" applyAlignment="1">
      <alignment horizontal="center"/>
    </xf>
    <xf numFmtId="0" fontId="8" fillId="0" borderId="0" xfId="1" applyFont="1" applyBorder="1" applyAlignment="1"/>
    <xf numFmtId="0" fontId="7" fillId="0" borderId="0" xfId="1" applyFont="1" applyBorder="1" applyAlignment="1">
      <alignment horizontal="center"/>
    </xf>
    <xf numFmtId="0" fontId="5" fillId="0" borderId="0" xfId="1" applyFont="1" applyBorder="1" applyAlignment="1"/>
    <xf numFmtId="4" fontId="5" fillId="0" borderId="0" xfId="1" applyNumberFormat="1" applyFont="1" applyFill="1" applyAlignment="1">
      <alignment horizontal="right"/>
    </xf>
    <xf numFmtId="3" fontId="5" fillId="0" borderId="20" xfId="1" applyNumberFormat="1" applyFont="1" applyFill="1" applyBorder="1" applyAlignment="1">
      <alignment horizontal="right" indent="1"/>
    </xf>
    <xf numFmtId="3" fontId="0" fillId="0" borderId="20" xfId="1" applyNumberFormat="1" applyFont="1" applyFill="1" applyBorder="1" applyAlignment="1">
      <alignment horizontal="right" indent="1"/>
    </xf>
    <xf numFmtId="4" fontId="5" fillId="0" borderId="0" xfId="1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0"/>
  <sheetViews>
    <sheetView tabSelected="1" zoomScaleNormal="100" workbookViewId="0">
      <selection sqref="A1:K1"/>
    </sheetView>
  </sheetViews>
  <sheetFormatPr defaultRowHeight="12.75" x14ac:dyDescent="0.2"/>
  <cols>
    <col min="1" max="1" width="34.140625" style="16" customWidth="1"/>
    <col min="2" max="2" width="9.7109375" style="26" customWidth="1"/>
    <col min="3" max="3" width="9.7109375" style="17" customWidth="1"/>
    <col min="4" max="4" width="9.7109375" style="26" customWidth="1"/>
    <col min="5" max="7" width="9.7109375" style="17" hidden="1" customWidth="1"/>
    <col min="8" max="9" width="9.7109375" style="16" customWidth="1"/>
    <col min="10" max="11" width="9.7109375" style="16" hidden="1" customWidth="1"/>
    <col min="12" max="16384" width="9.140625" style="16"/>
  </cols>
  <sheetData>
    <row r="1" spans="1:12" x14ac:dyDescent="0.2">
      <c r="A1" s="163" t="s">
        <v>213</v>
      </c>
      <c r="B1" s="163"/>
      <c r="C1" s="163"/>
      <c r="D1" s="163"/>
      <c r="E1" s="163"/>
      <c r="F1" s="163"/>
      <c r="G1" s="163"/>
      <c r="H1" s="164"/>
      <c r="I1" s="164"/>
      <c r="J1" s="164"/>
      <c r="K1" s="164"/>
    </row>
    <row r="2" spans="1:12" ht="15" x14ac:dyDescent="0.25">
      <c r="A2" s="165" t="s">
        <v>98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2" x14ac:dyDescent="0.2">
      <c r="C3" s="146"/>
      <c r="D3" s="91"/>
      <c r="E3" s="17" t="s">
        <v>97</v>
      </c>
      <c r="G3" s="18"/>
      <c r="I3" s="19"/>
    </row>
    <row r="4" spans="1:12" ht="34.5" x14ac:dyDescent="0.25">
      <c r="A4" s="1" t="s">
        <v>141</v>
      </c>
      <c r="B4" s="27" t="s">
        <v>209</v>
      </c>
      <c r="C4" s="15" t="s">
        <v>210</v>
      </c>
      <c r="D4" s="92" t="s">
        <v>214</v>
      </c>
      <c r="E4" s="15" t="s">
        <v>165</v>
      </c>
      <c r="F4" s="15" t="s">
        <v>180</v>
      </c>
      <c r="G4" s="31" t="s">
        <v>188</v>
      </c>
      <c r="H4" s="5" t="s">
        <v>222</v>
      </c>
      <c r="I4" s="8" t="s">
        <v>223</v>
      </c>
      <c r="J4" s="5" t="s">
        <v>189</v>
      </c>
      <c r="K4" s="5" t="s">
        <v>190</v>
      </c>
    </row>
    <row r="5" spans="1:12" x14ac:dyDescent="0.2">
      <c r="A5" s="25" t="s">
        <v>71</v>
      </c>
      <c r="B5" s="155">
        <v>1</v>
      </c>
      <c r="C5" s="155">
        <v>1</v>
      </c>
      <c r="D5" s="81">
        <v>1</v>
      </c>
      <c r="E5" s="80">
        <v>0</v>
      </c>
      <c r="F5" s="80">
        <v>0</v>
      </c>
      <c r="G5" s="82">
        <v>0</v>
      </c>
      <c r="H5" s="22">
        <f>(D5-C5)/C5</f>
        <v>0</v>
      </c>
      <c r="I5" s="23">
        <f>D5-C5</f>
        <v>0</v>
      </c>
      <c r="J5" s="22" t="e">
        <f>(G5-F5)/F5</f>
        <v>#DIV/0!</v>
      </c>
      <c r="K5" s="24">
        <f>G5-F5</f>
        <v>0</v>
      </c>
    </row>
    <row r="6" spans="1:12" ht="7.5" customHeight="1" x14ac:dyDescent="0.2">
      <c r="A6" s="25"/>
      <c r="B6" s="156"/>
      <c r="C6" s="156"/>
      <c r="D6" s="81"/>
      <c r="E6" s="80"/>
      <c r="F6" s="80"/>
      <c r="G6" s="82"/>
      <c r="H6" s="22"/>
      <c r="I6" s="23"/>
      <c r="J6" s="22"/>
      <c r="K6" s="24"/>
    </row>
    <row r="7" spans="1:12" x14ac:dyDescent="0.2">
      <c r="A7" s="25" t="s">
        <v>4</v>
      </c>
      <c r="B7" s="156">
        <v>32</v>
      </c>
      <c r="C7" s="156">
        <v>40</v>
      </c>
      <c r="D7" s="81">
        <v>30</v>
      </c>
      <c r="E7" s="80">
        <v>0</v>
      </c>
      <c r="F7" s="80">
        <v>0</v>
      </c>
      <c r="G7" s="82">
        <v>0</v>
      </c>
      <c r="H7" s="22">
        <f>(D7-C7)/C7</f>
        <v>-0.25</v>
      </c>
      <c r="I7" s="23">
        <f>D7-C7</f>
        <v>-10</v>
      </c>
      <c r="J7" s="22" t="e">
        <f>(G7-F7)/F7</f>
        <v>#DIV/0!</v>
      </c>
      <c r="K7" s="24">
        <f>G7-F7</f>
        <v>0</v>
      </c>
      <c r="L7" s="16" t="s">
        <v>97</v>
      </c>
    </row>
    <row r="8" spans="1:12" ht="7.5" customHeight="1" x14ac:dyDescent="0.2">
      <c r="A8" s="25"/>
      <c r="B8" s="156"/>
      <c r="C8" s="156"/>
      <c r="D8" s="81"/>
      <c r="E8" s="80"/>
      <c r="F8" s="80"/>
      <c r="G8" s="82"/>
      <c r="H8" s="22"/>
      <c r="I8" s="23"/>
      <c r="J8" s="22"/>
      <c r="K8" s="24"/>
    </row>
    <row r="9" spans="1:12" x14ac:dyDescent="0.2">
      <c r="A9" s="25" t="s">
        <v>68</v>
      </c>
      <c r="B9" s="156">
        <v>14</v>
      </c>
      <c r="C9" s="156">
        <v>7</v>
      </c>
      <c r="D9" s="81">
        <v>7</v>
      </c>
      <c r="E9" s="80">
        <v>0</v>
      </c>
      <c r="F9" s="80">
        <v>0</v>
      </c>
      <c r="G9" s="82">
        <v>0</v>
      </c>
      <c r="H9" s="22">
        <f>(D9-C9)/C9</f>
        <v>0</v>
      </c>
      <c r="I9" s="23">
        <f>D9-C9</f>
        <v>0</v>
      </c>
      <c r="J9" s="22" t="e">
        <f>(G9-F9)/F9</f>
        <v>#DIV/0!</v>
      </c>
      <c r="K9" s="24">
        <f>G9-F9</f>
        <v>0</v>
      </c>
    </row>
    <row r="10" spans="1:12" ht="7.5" customHeight="1" x14ac:dyDescent="0.2">
      <c r="A10" s="25"/>
      <c r="B10" s="156"/>
      <c r="C10" s="156"/>
      <c r="D10" s="81"/>
      <c r="E10" s="80"/>
      <c r="F10" s="80"/>
      <c r="G10" s="82"/>
      <c r="H10" s="22"/>
      <c r="I10" s="23"/>
      <c r="J10" s="22"/>
      <c r="K10" s="24"/>
    </row>
    <row r="11" spans="1:12" hidden="1" x14ac:dyDescent="0.2">
      <c r="A11" s="34" t="s">
        <v>22</v>
      </c>
      <c r="B11" s="156">
        <v>0</v>
      </c>
      <c r="C11" s="156">
        <v>0</v>
      </c>
      <c r="D11" s="81">
        <v>0</v>
      </c>
      <c r="E11" s="80">
        <v>0</v>
      </c>
      <c r="F11" s="80">
        <v>0</v>
      </c>
      <c r="G11" s="82">
        <v>0</v>
      </c>
      <c r="H11" s="93" t="s">
        <v>179</v>
      </c>
      <c r="I11" s="23">
        <f>D11-C11</f>
        <v>0</v>
      </c>
      <c r="J11" s="93" t="s">
        <v>179</v>
      </c>
      <c r="K11" s="24">
        <f>G11-F11</f>
        <v>0</v>
      </c>
      <c r="L11" s="16" t="s">
        <v>97</v>
      </c>
    </row>
    <row r="12" spans="1:12" hidden="1" x14ac:dyDescent="0.2">
      <c r="A12" s="25" t="s">
        <v>21</v>
      </c>
      <c r="B12" s="156">
        <v>0</v>
      </c>
      <c r="C12" s="156">
        <v>0</v>
      </c>
      <c r="D12" s="81">
        <v>0</v>
      </c>
      <c r="E12" s="80">
        <v>0</v>
      </c>
      <c r="F12" s="80">
        <v>0</v>
      </c>
      <c r="G12" s="82">
        <v>0</v>
      </c>
      <c r="H12" s="93" t="s">
        <v>179</v>
      </c>
      <c r="I12" s="23">
        <v>0</v>
      </c>
      <c r="J12" s="93" t="s">
        <v>179</v>
      </c>
      <c r="K12" s="24">
        <f>G12-F12</f>
        <v>0</v>
      </c>
    </row>
    <row r="13" spans="1:12" x14ac:dyDescent="0.2">
      <c r="A13" s="25" t="s">
        <v>19</v>
      </c>
      <c r="B13" s="156">
        <v>28</v>
      </c>
      <c r="C13" s="156">
        <v>18</v>
      </c>
      <c r="D13" s="81">
        <v>2</v>
      </c>
      <c r="E13" s="80">
        <v>0</v>
      </c>
      <c r="F13" s="80">
        <v>0</v>
      </c>
      <c r="G13" s="82">
        <v>0</v>
      </c>
      <c r="H13" s="22">
        <f>(D13-C13)/C13</f>
        <v>-0.88888888888888884</v>
      </c>
      <c r="I13" s="23">
        <f>D13-C13</f>
        <v>-16</v>
      </c>
      <c r="J13" s="22" t="e">
        <f>(G13-F13)/F13</f>
        <v>#DIV/0!</v>
      </c>
      <c r="K13" s="24">
        <f>G13-F13</f>
        <v>0</v>
      </c>
    </row>
    <row r="14" spans="1:12" hidden="1" x14ac:dyDescent="0.2">
      <c r="A14" s="25" t="s">
        <v>20</v>
      </c>
      <c r="B14" s="156">
        <v>0</v>
      </c>
      <c r="C14" s="156">
        <v>0</v>
      </c>
      <c r="D14" s="81">
        <v>0</v>
      </c>
      <c r="E14" s="80">
        <v>0</v>
      </c>
      <c r="F14" s="80">
        <v>0</v>
      </c>
      <c r="G14" s="82">
        <v>0</v>
      </c>
      <c r="H14" s="93" t="s">
        <v>179</v>
      </c>
      <c r="I14" s="23">
        <f t="shared" ref="I14" si="0">D14-C14</f>
        <v>0</v>
      </c>
      <c r="J14" s="22" t="e">
        <f t="shared" ref="J14" si="1">(G14-F14)/F14</f>
        <v>#DIV/0!</v>
      </c>
      <c r="K14" s="12">
        <f t="shared" ref="K14" si="2">G14-F14</f>
        <v>0</v>
      </c>
    </row>
    <row r="15" spans="1:12" hidden="1" x14ac:dyDescent="0.2">
      <c r="A15" s="61" t="s">
        <v>115</v>
      </c>
      <c r="B15" s="157">
        <f t="shared" ref="B15" si="3">SUM(B11:B14)</f>
        <v>28</v>
      </c>
      <c r="C15" s="157">
        <f t="shared" ref="C15" si="4">SUM(C11:C14)</f>
        <v>18</v>
      </c>
      <c r="D15" s="85">
        <f t="shared" ref="D15:E15" si="5">SUM(D11:D14)</f>
        <v>2</v>
      </c>
      <c r="E15" s="84">
        <f t="shared" si="5"/>
        <v>0</v>
      </c>
      <c r="F15" s="84">
        <f t="shared" ref="F15:G15" si="6">SUM(F11:F14)</f>
        <v>0</v>
      </c>
      <c r="G15" s="85">
        <f t="shared" si="6"/>
        <v>0</v>
      </c>
      <c r="H15" s="63">
        <f t="shared" ref="H15:H117" si="7">(D15-C15)/C15</f>
        <v>-0.88888888888888884</v>
      </c>
      <c r="I15" s="64">
        <f t="shared" ref="I15:I141" si="8">D15-C15</f>
        <v>-16</v>
      </c>
      <c r="J15" s="63" t="e">
        <f>(G15-F15)/F15</f>
        <v>#DIV/0!</v>
      </c>
      <c r="K15" s="65">
        <f>G15-F15</f>
        <v>0</v>
      </c>
      <c r="L15" s="19"/>
    </row>
    <row r="16" spans="1:12" ht="7.5" customHeight="1" x14ac:dyDescent="0.2">
      <c r="A16" s="25" t="s">
        <v>97</v>
      </c>
      <c r="B16" s="156"/>
      <c r="C16" s="156"/>
      <c r="D16" s="81"/>
      <c r="E16" s="80"/>
      <c r="F16" s="80"/>
      <c r="G16" s="82"/>
      <c r="H16" s="22"/>
      <c r="I16" s="23"/>
      <c r="J16" s="22"/>
      <c r="K16" s="24"/>
    </row>
    <row r="17" spans="1:12" x14ac:dyDescent="0.2">
      <c r="A17" s="25" t="s">
        <v>18</v>
      </c>
      <c r="B17" s="156">
        <v>33</v>
      </c>
      <c r="C17" s="156">
        <v>31</v>
      </c>
      <c r="D17" s="81">
        <v>20</v>
      </c>
      <c r="E17" s="80">
        <v>0</v>
      </c>
      <c r="F17" s="80">
        <v>0</v>
      </c>
      <c r="G17" s="82">
        <v>0</v>
      </c>
      <c r="H17" s="22">
        <f>(D17-C17)/C17</f>
        <v>-0.35483870967741937</v>
      </c>
      <c r="I17" s="23">
        <f>D17-C17</f>
        <v>-11</v>
      </c>
      <c r="J17" s="22" t="e">
        <f>(G17-F17)/F17</f>
        <v>#DIV/0!</v>
      </c>
      <c r="K17" s="10">
        <f>G17-F17</f>
        <v>0</v>
      </c>
    </row>
    <row r="18" spans="1:12" ht="7.5" customHeight="1" x14ac:dyDescent="0.2">
      <c r="A18" s="25"/>
      <c r="B18" s="156"/>
      <c r="C18" s="156"/>
      <c r="D18" s="81"/>
      <c r="E18" s="80"/>
      <c r="F18" s="80"/>
      <c r="G18" s="82"/>
      <c r="H18" s="22"/>
      <c r="I18" s="23"/>
      <c r="J18" s="22"/>
      <c r="K18" s="24"/>
    </row>
    <row r="19" spans="1:12" x14ac:dyDescent="0.2">
      <c r="A19" s="25" t="s">
        <v>44</v>
      </c>
      <c r="B19" s="156">
        <v>6</v>
      </c>
      <c r="C19" s="156">
        <v>0</v>
      </c>
      <c r="D19" s="81">
        <v>4</v>
      </c>
      <c r="E19" s="80">
        <v>0</v>
      </c>
      <c r="F19" s="80">
        <v>0</v>
      </c>
      <c r="G19" s="82">
        <v>0</v>
      </c>
      <c r="H19" s="93" t="s">
        <v>179</v>
      </c>
      <c r="I19" s="23">
        <f t="shared" si="8"/>
        <v>4</v>
      </c>
      <c r="J19" s="22" t="e">
        <f t="shared" ref="J19:J141" si="9">(G19-F19)/F19</f>
        <v>#DIV/0!</v>
      </c>
      <c r="K19" s="24">
        <f t="shared" ref="K19:K141" si="10">G19-F19</f>
        <v>0</v>
      </c>
    </row>
    <row r="20" spans="1:12" ht="7.5" customHeight="1" x14ac:dyDescent="0.2">
      <c r="A20" s="25"/>
      <c r="B20" s="156"/>
      <c r="C20" s="156"/>
      <c r="D20" s="81"/>
      <c r="E20" s="80"/>
      <c r="F20" s="80"/>
      <c r="G20" s="82"/>
      <c r="H20" s="22"/>
      <c r="I20" s="23"/>
      <c r="J20" s="22"/>
      <c r="K20" s="24"/>
    </row>
    <row r="21" spans="1:12" hidden="1" x14ac:dyDescent="0.2">
      <c r="A21" s="25" t="s">
        <v>89</v>
      </c>
      <c r="B21" s="156">
        <v>0</v>
      </c>
      <c r="C21" s="156">
        <v>0</v>
      </c>
      <c r="D21" s="81">
        <v>0</v>
      </c>
      <c r="E21" s="80">
        <v>0</v>
      </c>
      <c r="F21" s="80">
        <v>0</v>
      </c>
      <c r="G21" s="82">
        <v>0</v>
      </c>
      <c r="H21" s="93" t="s">
        <v>179</v>
      </c>
      <c r="I21" s="23">
        <f t="shared" si="8"/>
        <v>0</v>
      </c>
      <c r="J21" s="93" t="s">
        <v>179</v>
      </c>
      <c r="K21" s="24">
        <f t="shared" si="10"/>
        <v>0</v>
      </c>
    </row>
    <row r="22" spans="1:12" hidden="1" x14ac:dyDescent="0.2">
      <c r="A22" s="25" t="s">
        <v>151</v>
      </c>
      <c r="B22" s="156">
        <v>0</v>
      </c>
      <c r="C22" s="156">
        <v>0</v>
      </c>
      <c r="D22" s="81">
        <v>0</v>
      </c>
      <c r="E22" s="80">
        <v>0</v>
      </c>
      <c r="F22" s="80">
        <v>0</v>
      </c>
      <c r="G22" s="82">
        <v>0</v>
      </c>
      <c r="H22" s="93" t="s">
        <v>179</v>
      </c>
      <c r="I22" s="23">
        <f t="shared" ref="I22" si="11">D22-C22</f>
        <v>0</v>
      </c>
      <c r="J22" s="93" t="s">
        <v>179</v>
      </c>
      <c r="K22" s="24">
        <f t="shared" ref="K22" si="12">G22-F22</f>
        <v>0</v>
      </c>
    </row>
    <row r="23" spans="1:12" x14ac:dyDescent="0.2">
      <c r="A23" s="25" t="s">
        <v>152</v>
      </c>
      <c r="B23" s="156">
        <v>0</v>
      </c>
      <c r="C23" s="156">
        <v>1</v>
      </c>
      <c r="D23" s="81">
        <v>0</v>
      </c>
      <c r="E23" s="80">
        <v>0</v>
      </c>
      <c r="F23" s="80">
        <v>0</v>
      </c>
      <c r="G23" s="82">
        <v>0</v>
      </c>
      <c r="H23" s="93" t="s">
        <v>179</v>
      </c>
      <c r="I23" s="23">
        <f t="shared" si="8"/>
        <v>-1</v>
      </c>
      <c r="J23" s="93" t="s">
        <v>179</v>
      </c>
      <c r="K23" s="24">
        <f t="shared" si="10"/>
        <v>0</v>
      </c>
    </row>
    <row r="24" spans="1:12" x14ac:dyDescent="0.2">
      <c r="A24" s="25" t="s">
        <v>148</v>
      </c>
      <c r="B24" s="156">
        <v>6</v>
      </c>
      <c r="C24" s="156">
        <v>5</v>
      </c>
      <c r="D24" s="81">
        <v>9</v>
      </c>
      <c r="E24" s="80">
        <v>0</v>
      </c>
      <c r="F24" s="80">
        <v>0</v>
      </c>
      <c r="G24" s="82">
        <v>0</v>
      </c>
      <c r="H24" s="22">
        <f t="shared" si="7"/>
        <v>0.8</v>
      </c>
      <c r="I24" s="23">
        <f t="shared" si="8"/>
        <v>4</v>
      </c>
      <c r="J24" s="22" t="e">
        <f t="shared" si="9"/>
        <v>#DIV/0!</v>
      </c>
      <c r="K24" s="24">
        <f t="shared" si="10"/>
        <v>0</v>
      </c>
    </row>
    <row r="25" spans="1:12" x14ac:dyDescent="0.2">
      <c r="A25" s="107" t="s">
        <v>193</v>
      </c>
      <c r="B25" s="156">
        <v>0</v>
      </c>
      <c r="C25" s="156">
        <v>0</v>
      </c>
      <c r="D25" s="81">
        <v>3</v>
      </c>
      <c r="E25" s="83">
        <v>0</v>
      </c>
      <c r="F25" s="83">
        <v>0</v>
      </c>
      <c r="G25" s="86">
        <v>0</v>
      </c>
      <c r="H25" s="93" t="s">
        <v>179</v>
      </c>
      <c r="I25" s="23">
        <f t="shared" ref="I25" si="13">D25-C25</f>
        <v>3</v>
      </c>
      <c r="J25" s="93" t="s">
        <v>179</v>
      </c>
      <c r="K25" s="24">
        <f t="shared" ref="K25" si="14">G25-F25</f>
        <v>0</v>
      </c>
    </row>
    <row r="26" spans="1:12" hidden="1" x14ac:dyDescent="0.2">
      <c r="A26" s="25" t="s">
        <v>147</v>
      </c>
      <c r="B26" s="156">
        <v>0</v>
      </c>
      <c r="C26" s="156">
        <v>0</v>
      </c>
      <c r="D26" s="81">
        <v>0</v>
      </c>
      <c r="E26" s="80">
        <v>0</v>
      </c>
      <c r="F26" s="80">
        <v>0</v>
      </c>
      <c r="G26" s="82">
        <v>0</v>
      </c>
      <c r="H26" s="93" t="s">
        <v>179</v>
      </c>
      <c r="I26" s="23">
        <f t="shared" si="8"/>
        <v>0</v>
      </c>
      <c r="J26" s="93" t="s">
        <v>179</v>
      </c>
      <c r="K26" s="24">
        <f t="shared" si="10"/>
        <v>0</v>
      </c>
      <c r="L26" s="16" t="s">
        <v>97</v>
      </c>
    </row>
    <row r="27" spans="1:12" x14ac:dyDescent="0.2">
      <c r="A27" s="25" t="s">
        <v>146</v>
      </c>
      <c r="B27" s="156">
        <v>6</v>
      </c>
      <c r="C27" s="156">
        <v>2</v>
      </c>
      <c r="D27" s="81">
        <v>1</v>
      </c>
      <c r="E27" s="80">
        <v>0</v>
      </c>
      <c r="F27" s="80">
        <v>0</v>
      </c>
      <c r="G27" s="82">
        <v>0</v>
      </c>
      <c r="H27" s="22">
        <f t="shared" si="7"/>
        <v>-0.5</v>
      </c>
      <c r="I27" s="23">
        <f t="shared" si="8"/>
        <v>-1</v>
      </c>
      <c r="J27" s="22" t="e">
        <f t="shared" si="9"/>
        <v>#DIV/0!</v>
      </c>
      <c r="K27" s="24">
        <f t="shared" si="10"/>
        <v>0</v>
      </c>
    </row>
    <row r="28" spans="1:12" hidden="1" x14ac:dyDescent="0.2">
      <c r="A28" s="25" t="s">
        <v>149</v>
      </c>
      <c r="B28" s="156">
        <v>0</v>
      </c>
      <c r="C28" s="156">
        <v>0</v>
      </c>
      <c r="D28" s="81">
        <v>0</v>
      </c>
      <c r="E28" s="80">
        <v>0</v>
      </c>
      <c r="F28" s="80">
        <v>0</v>
      </c>
      <c r="G28" s="82">
        <v>0</v>
      </c>
      <c r="H28" s="93" t="s">
        <v>179</v>
      </c>
      <c r="I28" s="23">
        <f t="shared" ref="I28" si="15">D28-C28</f>
        <v>0</v>
      </c>
      <c r="J28" s="93" t="s">
        <v>179</v>
      </c>
      <c r="K28" s="24">
        <f t="shared" ref="K28" si="16">G28-F28</f>
        <v>0</v>
      </c>
    </row>
    <row r="29" spans="1:12" x14ac:dyDescent="0.2">
      <c r="A29" s="34" t="s">
        <v>150</v>
      </c>
      <c r="B29" s="156">
        <v>10</v>
      </c>
      <c r="C29" s="156">
        <v>11</v>
      </c>
      <c r="D29" s="81">
        <v>12</v>
      </c>
      <c r="E29" s="83">
        <v>0</v>
      </c>
      <c r="F29" s="83">
        <v>0</v>
      </c>
      <c r="G29" s="86">
        <v>0</v>
      </c>
      <c r="H29" s="22">
        <f t="shared" si="7"/>
        <v>9.0909090909090912E-2</v>
      </c>
      <c r="I29" s="59">
        <f t="shared" si="8"/>
        <v>1</v>
      </c>
      <c r="J29" s="22" t="e">
        <f t="shared" si="9"/>
        <v>#DIV/0!</v>
      </c>
      <c r="K29" s="12">
        <f t="shared" si="10"/>
        <v>0</v>
      </c>
      <c r="L29" s="16" t="s">
        <v>97</v>
      </c>
    </row>
    <row r="30" spans="1:12" x14ac:dyDescent="0.2">
      <c r="A30" s="66" t="s">
        <v>127</v>
      </c>
      <c r="B30" s="157">
        <f t="shared" ref="B30:G30" si="17">SUM(B21:B29)</f>
        <v>22</v>
      </c>
      <c r="C30" s="157">
        <f t="shared" si="17"/>
        <v>19</v>
      </c>
      <c r="D30" s="85">
        <f t="shared" si="17"/>
        <v>25</v>
      </c>
      <c r="E30" s="84">
        <f t="shared" si="17"/>
        <v>0</v>
      </c>
      <c r="F30" s="84">
        <f t="shared" si="17"/>
        <v>0</v>
      </c>
      <c r="G30" s="85">
        <f t="shared" si="17"/>
        <v>0</v>
      </c>
      <c r="H30" s="63">
        <f t="shared" si="7"/>
        <v>0.31578947368421051</v>
      </c>
      <c r="I30" s="74">
        <f t="shared" si="8"/>
        <v>6</v>
      </c>
      <c r="J30" s="63" t="e">
        <f t="shared" si="9"/>
        <v>#DIV/0!</v>
      </c>
      <c r="K30" s="62">
        <f t="shared" si="10"/>
        <v>0</v>
      </c>
      <c r="L30" s="19"/>
    </row>
    <row r="31" spans="1:12" ht="7.5" customHeight="1" x14ac:dyDescent="0.2">
      <c r="A31" s="34"/>
      <c r="B31" s="156"/>
      <c r="C31" s="156"/>
      <c r="D31" s="81"/>
      <c r="E31" s="83"/>
      <c r="F31" s="83"/>
      <c r="G31" s="86"/>
      <c r="H31" s="72"/>
      <c r="I31" s="59"/>
      <c r="J31" s="72"/>
      <c r="K31" s="30"/>
    </row>
    <row r="32" spans="1:12" x14ac:dyDescent="0.2">
      <c r="A32" s="25" t="s">
        <v>52</v>
      </c>
      <c r="B32" s="156">
        <v>1</v>
      </c>
      <c r="C32" s="156">
        <v>0</v>
      </c>
      <c r="D32" s="81">
        <v>0</v>
      </c>
      <c r="E32" s="80">
        <v>0</v>
      </c>
      <c r="F32" s="80">
        <v>0</v>
      </c>
      <c r="G32" s="82">
        <v>0</v>
      </c>
      <c r="H32" s="93" t="s">
        <v>179</v>
      </c>
      <c r="I32" s="23">
        <f t="shared" si="8"/>
        <v>0</v>
      </c>
      <c r="J32" s="22" t="e">
        <f t="shared" si="9"/>
        <v>#DIV/0!</v>
      </c>
      <c r="K32" s="24">
        <f t="shared" si="10"/>
        <v>0</v>
      </c>
    </row>
    <row r="33" spans="1:12" x14ac:dyDescent="0.2">
      <c r="A33" s="25" t="s">
        <v>144</v>
      </c>
      <c r="B33" s="156">
        <v>5</v>
      </c>
      <c r="C33" s="156">
        <v>7</v>
      </c>
      <c r="D33" s="81">
        <v>6</v>
      </c>
      <c r="E33" s="80">
        <v>0</v>
      </c>
      <c r="F33" s="80">
        <v>0</v>
      </c>
      <c r="G33" s="82">
        <v>0</v>
      </c>
      <c r="H33" s="22">
        <f t="shared" ref="H33" si="18">(D33-C33)/C33</f>
        <v>-0.14285714285714285</v>
      </c>
      <c r="I33" s="23">
        <f t="shared" ref="I33" si="19">D33-C33</f>
        <v>-1</v>
      </c>
      <c r="J33" s="22" t="e">
        <f t="shared" ref="J33" si="20">(G33-F33)/F33</f>
        <v>#DIV/0!</v>
      </c>
      <c r="K33" s="24">
        <f t="shared" ref="K33" si="21">G33-F33</f>
        <v>0</v>
      </c>
    </row>
    <row r="34" spans="1:12" x14ac:dyDescent="0.2">
      <c r="A34" s="34" t="s">
        <v>166</v>
      </c>
      <c r="B34" s="156">
        <v>3</v>
      </c>
      <c r="C34" s="156">
        <v>0</v>
      </c>
      <c r="D34" s="81">
        <v>1</v>
      </c>
      <c r="E34" s="83">
        <v>0</v>
      </c>
      <c r="F34" s="83">
        <v>0</v>
      </c>
      <c r="G34" s="86">
        <v>0</v>
      </c>
      <c r="H34" s="93" t="s">
        <v>179</v>
      </c>
      <c r="I34" s="59">
        <f t="shared" ref="I34:I35" si="22">D34-C34</f>
        <v>1</v>
      </c>
      <c r="J34" s="72" t="e">
        <f t="shared" ref="J34" si="23">(G34-F34)/F34</f>
        <v>#DIV/0!</v>
      </c>
      <c r="K34" s="30">
        <f t="shared" ref="K34" si="24">G34-F34</f>
        <v>0</v>
      </c>
    </row>
    <row r="35" spans="1:12" x14ac:dyDescent="0.2">
      <c r="A35" s="34" t="s">
        <v>133</v>
      </c>
      <c r="B35" s="156">
        <v>0</v>
      </c>
      <c r="C35" s="156">
        <v>4</v>
      </c>
      <c r="D35" s="81">
        <v>6</v>
      </c>
      <c r="E35" s="83">
        <v>0</v>
      </c>
      <c r="F35" s="83">
        <v>0</v>
      </c>
      <c r="G35" s="86">
        <v>0</v>
      </c>
      <c r="H35" s="22">
        <f t="shared" ref="H35" si="25">(D35-C35)/C35</f>
        <v>0.5</v>
      </c>
      <c r="I35" s="59">
        <f t="shared" si="22"/>
        <v>2</v>
      </c>
      <c r="J35" s="22" t="e">
        <f t="shared" si="9"/>
        <v>#DIV/0!</v>
      </c>
      <c r="K35" s="12">
        <f t="shared" si="10"/>
        <v>0</v>
      </c>
    </row>
    <row r="36" spans="1:12" x14ac:dyDescent="0.2">
      <c r="A36" s="66" t="s">
        <v>122</v>
      </c>
      <c r="B36" s="155">
        <f>SUM(B32:B35)</f>
        <v>9</v>
      </c>
      <c r="C36" s="155">
        <f>SUM(C32:C35)</f>
        <v>11</v>
      </c>
      <c r="D36" s="87">
        <f>SUM(D32:D35)</f>
        <v>13</v>
      </c>
      <c r="E36" s="79">
        <f t="shared" ref="E36" si="26">SUM(E32:E35)</f>
        <v>0</v>
      </c>
      <c r="F36" s="79">
        <f t="shared" ref="F36:G36" si="27">SUM(F32:F35)</f>
        <v>0</v>
      </c>
      <c r="G36" s="87">
        <f t="shared" si="27"/>
        <v>0</v>
      </c>
      <c r="H36" s="109">
        <f t="shared" si="7"/>
        <v>0.18181818181818182</v>
      </c>
      <c r="I36" s="58">
        <f t="shared" si="8"/>
        <v>2</v>
      </c>
      <c r="J36" s="109" t="e">
        <f t="shared" si="9"/>
        <v>#DIV/0!</v>
      </c>
      <c r="K36" s="67">
        <f t="shared" si="10"/>
        <v>0</v>
      </c>
      <c r="L36" s="19"/>
    </row>
    <row r="37" spans="1:12" ht="7.5" customHeight="1" x14ac:dyDescent="0.2">
      <c r="A37" s="34"/>
      <c r="B37" s="156"/>
      <c r="C37" s="156"/>
      <c r="D37" s="81"/>
      <c r="E37" s="83"/>
      <c r="F37" s="83"/>
      <c r="G37" s="86"/>
      <c r="H37" s="72"/>
      <c r="I37" s="59"/>
      <c r="J37" s="72"/>
      <c r="K37" s="30"/>
    </row>
    <row r="38" spans="1:12" x14ac:dyDescent="0.2">
      <c r="A38" s="34" t="s">
        <v>17</v>
      </c>
      <c r="B38" s="156">
        <v>28</v>
      </c>
      <c r="C38" s="156">
        <v>37</v>
      </c>
      <c r="D38" s="81">
        <v>23</v>
      </c>
      <c r="E38" s="83">
        <v>0</v>
      </c>
      <c r="F38" s="83">
        <v>0</v>
      </c>
      <c r="G38" s="86">
        <v>0</v>
      </c>
      <c r="H38" s="72">
        <f t="shared" si="7"/>
        <v>-0.3783783783783784</v>
      </c>
      <c r="I38" s="59">
        <f t="shared" si="8"/>
        <v>-14</v>
      </c>
      <c r="J38" s="72" t="e">
        <f t="shared" si="9"/>
        <v>#DIV/0!</v>
      </c>
      <c r="K38" s="30">
        <f t="shared" si="10"/>
        <v>0</v>
      </c>
    </row>
    <row r="39" spans="1:12" x14ac:dyDescent="0.2">
      <c r="A39" s="106" t="s">
        <v>220</v>
      </c>
      <c r="B39" s="156">
        <v>0</v>
      </c>
      <c r="C39" s="156">
        <v>0</v>
      </c>
      <c r="D39" s="81">
        <v>1</v>
      </c>
      <c r="E39" s="83">
        <v>0</v>
      </c>
      <c r="F39" s="83">
        <v>0</v>
      </c>
      <c r="G39" s="86">
        <v>0</v>
      </c>
      <c r="H39" s="93" t="s">
        <v>179</v>
      </c>
      <c r="I39" s="59">
        <f t="shared" ref="I39" si="28">D39-C39</f>
        <v>1</v>
      </c>
      <c r="J39" s="72"/>
      <c r="K39" s="30"/>
    </row>
    <row r="40" spans="1:12" x14ac:dyDescent="0.2">
      <c r="A40" s="106" t="s">
        <v>221</v>
      </c>
      <c r="B40" s="156">
        <v>0</v>
      </c>
      <c r="C40" s="156">
        <v>0</v>
      </c>
      <c r="D40" s="81">
        <v>3</v>
      </c>
      <c r="E40" s="83">
        <v>0</v>
      </c>
      <c r="F40" s="83">
        <v>0</v>
      </c>
      <c r="G40" s="86">
        <v>0</v>
      </c>
      <c r="H40" s="93" t="s">
        <v>179</v>
      </c>
      <c r="I40" s="59">
        <f t="shared" si="8"/>
        <v>3</v>
      </c>
      <c r="J40" s="93" t="s">
        <v>179</v>
      </c>
      <c r="K40" s="12">
        <f t="shared" si="10"/>
        <v>0</v>
      </c>
    </row>
    <row r="41" spans="1:12" x14ac:dyDescent="0.2">
      <c r="A41" s="66" t="s">
        <v>116</v>
      </c>
      <c r="B41" s="157">
        <f t="shared" ref="B41:C41" si="29">SUM(B38:B40)</f>
        <v>28</v>
      </c>
      <c r="C41" s="157">
        <f t="shared" si="29"/>
        <v>37</v>
      </c>
      <c r="D41" s="85">
        <f t="shared" ref="D41:E41" si="30">SUM(D38:D40)</f>
        <v>27</v>
      </c>
      <c r="E41" s="84">
        <f t="shared" si="30"/>
        <v>0</v>
      </c>
      <c r="F41" s="84">
        <f t="shared" ref="F41:G41" si="31">SUM(F38:F40)</f>
        <v>0</v>
      </c>
      <c r="G41" s="85">
        <f t="shared" si="31"/>
        <v>0</v>
      </c>
      <c r="H41" s="110">
        <f t="shared" si="7"/>
        <v>-0.27027027027027029</v>
      </c>
      <c r="I41" s="74">
        <f t="shared" si="8"/>
        <v>-10</v>
      </c>
      <c r="J41" s="110" t="e">
        <f t="shared" si="9"/>
        <v>#DIV/0!</v>
      </c>
      <c r="K41" s="62">
        <f t="shared" si="10"/>
        <v>0</v>
      </c>
      <c r="L41" s="19"/>
    </row>
    <row r="42" spans="1:12" ht="7.5" customHeight="1" x14ac:dyDescent="0.2">
      <c r="A42" s="34"/>
      <c r="B42" s="156"/>
      <c r="C42" s="156"/>
      <c r="D42" s="81"/>
      <c r="E42" s="83"/>
      <c r="F42" s="83"/>
      <c r="G42" s="86"/>
      <c r="H42" s="72"/>
      <c r="I42" s="59"/>
      <c r="J42" s="72"/>
      <c r="K42" s="30"/>
    </row>
    <row r="43" spans="1:12" x14ac:dyDescent="0.2">
      <c r="A43" s="34" t="s">
        <v>27</v>
      </c>
      <c r="B43" s="156">
        <v>0</v>
      </c>
      <c r="C43" s="156">
        <v>3</v>
      </c>
      <c r="D43" s="81">
        <v>0</v>
      </c>
      <c r="E43" s="83">
        <v>0</v>
      </c>
      <c r="F43" s="83">
        <v>0</v>
      </c>
      <c r="G43" s="86">
        <v>0</v>
      </c>
      <c r="H43" s="93" t="s">
        <v>179</v>
      </c>
      <c r="I43" s="59">
        <f t="shared" ref="I43" si="32">D43-C43</f>
        <v>-3</v>
      </c>
      <c r="J43" s="72" t="e">
        <f t="shared" si="9"/>
        <v>#DIV/0!</v>
      </c>
      <c r="K43" s="30">
        <f t="shared" si="10"/>
        <v>0</v>
      </c>
    </row>
    <row r="44" spans="1:12" x14ac:dyDescent="0.2">
      <c r="A44" s="34" t="s">
        <v>25</v>
      </c>
      <c r="B44" s="156">
        <v>3</v>
      </c>
      <c r="C44" s="156">
        <v>4</v>
      </c>
      <c r="D44" s="81">
        <v>6</v>
      </c>
      <c r="E44" s="83">
        <v>0</v>
      </c>
      <c r="F44" s="83">
        <v>0</v>
      </c>
      <c r="G44" s="86">
        <v>0</v>
      </c>
      <c r="H44" s="72">
        <f t="shared" si="7"/>
        <v>0.5</v>
      </c>
      <c r="I44" s="59">
        <f t="shared" si="8"/>
        <v>2</v>
      </c>
      <c r="J44" s="72" t="e">
        <f>(G44-F44)/F44</f>
        <v>#DIV/0!</v>
      </c>
      <c r="K44" s="30">
        <f t="shared" si="10"/>
        <v>0</v>
      </c>
    </row>
    <row r="45" spans="1:12" x14ac:dyDescent="0.2">
      <c r="A45" s="34" t="s">
        <v>23</v>
      </c>
      <c r="B45" s="156">
        <v>1</v>
      </c>
      <c r="C45" s="156">
        <v>5</v>
      </c>
      <c r="D45" s="81">
        <v>4</v>
      </c>
      <c r="E45" s="83">
        <v>0</v>
      </c>
      <c r="F45" s="83">
        <v>0</v>
      </c>
      <c r="G45" s="86">
        <v>0</v>
      </c>
      <c r="H45" s="72">
        <f t="shared" si="7"/>
        <v>-0.2</v>
      </c>
      <c r="I45" s="59">
        <f t="shared" si="8"/>
        <v>-1</v>
      </c>
      <c r="J45" s="72" t="e">
        <f t="shared" si="9"/>
        <v>#DIV/0!</v>
      </c>
      <c r="K45" s="30">
        <f t="shared" si="10"/>
        <v>0</v>
      </c>
    </row>
    <row r="46" spans="1:12" x14ac:dyDescent="0.2">
      <c r="A46" s="34" t="s">
        <v>24</v>
      </c>
      <c r="B46" s="156">
        <v>9</v>
      </c>
      <c r="C46" s="156">
        <v>6</v>
      </c>
      <c r="D46" s="81">
        <v>4</v>
      </c>
      <c r="E46" s="83">
        <v>0</v>
      </c>
      <c r="F46" s="83">
        <v>0</v>
      </c>
      <c r="G46" s="86">
        <v>0</v>
      </c>
      <c r="H46" s="72">
        <f t="shared" si="7"/>
        <v>-0.33333333333333331</v>
      </c>
      <c r="I46" s="59">
        <f t="shared" si="8"/>
        <v>-2</v>
      </c>
      <c r="J46" s="72" t="e">
        <f t="shared" si="9"/>
        <v>#DIV/0!</v>
      </c>
      <c r="K46" s="30">
        <f t="shared" si="10"/>
        <v>0</v>
      </c>
    </row>
    <row r="47" spans="1:12" x14ac:dyDescent="0.2">
      <c r="A47" s="34" t="s">
        <v>167</v>
      </c>
      <c r="B47" s="156">
        <v>2</v>
      </c>
      <c r="C47" s="156">
        <v>1</v>
      </c>
      <c r="D47" s="81">
        <v>2</v>
      </c>
      <c r="E47" s="83">
        <v>0</v>
      </c>
      <c r="F47" s="83">
        <v>0</v>
      </c>
      <c r="G47" s="86">
        <v>0</v>
      </c>
      <c r="H47" s="72">
        <f t="shared" si="7"/>
        <v>1</v>
      </c>
      <c r="I47" s="59">
        <f t="shared" si="8"/>
        <v>1</v>
      </c>
      <c r="J47" s="72" t="e">
        <f t="shared" si="9"/>
        <v>#DIV/0!</v>
      </c>
      <c r="K47" s="30">
        <f t="shared" si="10"/>
        <v>0</v>
      </c>
    </row>
    <row r="48" spans="1:12" x14ac:dyDescent="0.2">
      <c r="A48" s="34" t="s">
        <v>26</v>
      </c>
      <c r="B48" s="156">
        <v>4</v>
      </c>
      <c r="C48" s="156">
        <v>13</v>
      </c>
      <c r="D48" s="81">
        <v>16</v>
      </c>
      <c r="E48" s="83">
        <v>0</v>
      </c>
      <c r="F48" s="83">
        <v>0</v>
      </c>
      <c r="G48" s="86">
        <v>0</v>
      </c>
      <c r="H48" s="72">
        <f t="shared" si="7"/>
        <v>0.23076923076923078</v>
      </c>
      <c r="I48" s="59">
        <f t="shared" si="8"/>
        <v>3</v>
      </c>
      <c r="J48" s="72" t="e">
        <f t="shared" si="9"/>
        <v>#DIV/0!</v>
      </c>
      <c r="K48" s="12">
        <f t="shared" si="10"/>
        <v>0</v>
      </c>
    </row>
    <row r="49" spans="1:12" x14ac:dyDescent="0.2">
      <c r="A49" s="66" t="s">
        <v>117</v>
      </c>
      <c r="B49" s="157">
        <f t="shared" ref="B49" si="33">SUM(B43:B48)</f>
        <v>19</v>
      </c>
      <c r="C49" s="157">
        <f t="shared" ref="C49" si="34">SUM(C43:C48)</f>
        <v>32</v>
      </c>
      <c r="D49" s="85">
        <f t="shared" ref="D49:E49" si="35">SUM(D43:D48)</f>
        <v>32</v>
      </c>
      <c r="E49" s="84">
        <f t="shared" si="35"/>
        <v>0</v>
      </c>
      <c r="F49" s="84">
        <f t="shared" ref="F49:G49" si="36">SUM(F43:F48)</f>
        <v>0</v>
      </c>
      <c r="G49" s="85">
        <f t="shared" si="36"/>
        <v>0</v>
      </c>
      <c r="H49" s="110">
        <f t="shared" si="7"/>
        <v>0</v>
      </c>
      <c r="I49" s="74">
        <f t="shared" si="8"/>
        <v>0</v>
      </c>
      <c r="J49" s="110" t="e">
        <f t="shared" si="9"/>
        <v>#DIV/0!</v>
      </c>
      <c r="K49" s="62">
        <f t="shared" si="10"/>
        <v>0</v>
      </c>
      <c r="L49" s="19"/>
    </row>
    <row r="50" spans="1:12" ht="7.5" customHeight="1" x14ac:dyDescent="0.2">
      <c r="A50" s="34"/>
      <c r="B50" s="156"/>
      <c r="C50" s="156"/>
      <c r="D50" s="81"/>
      <c r="E50" s="83"/>
      <c r="F50" s="83"/>
      <c r="G50" s="86"/>
      <c r="H50" s="72"/>
      <c r="I50" s="59"/>
      <c r="J50" s="72"/>
      <c r="K50" s="30"/>
    </row>
    <row r="51" spans="1:12" x14ac:dyDescent="0.2">
      <c r="A51" s="34" t="s">
        <v>158</v>
      </c>
      <c r="B51" s="156">
        <v>6</v>
      </c>
      <c r="C51" s="156">
        <v>4</v>
      </c>
      <c r="D51" s="81">
        <v>6</v>
      </c>
      <c r="E51" s="83">
        <v>0</v>
      </c>
      <c r="F51" s="83">
        <v>0</v>
      </c>
      <c r="G51" s="86">
        <v>0</v>
      </c>
      <c r="H51" s="72">
        <f t="shared" si="7"/>
        <v>0.5</v>
      </c>
      <c r="I51" s="59">
        <f t="shared" si="8"/>
        <v>2</v>
      </c>
      <c r="J51" s="72" t="e">
        <f t="shared" si="9"/>
        <v>#DIV/0!</v>
      </c>
      <c r="K51" s="30">
        <f t="shared" si="10"/>
        <v>0</v>
      </c>
    </row>
    <row r="52" spans="1:12" x14ac:dyDescent="0.2">
      <c r="A52" s="77" t="s">
        <v>153</v>
      </c>
      <c r="B52" s="156">
        <v>2</v>
      </c>
      <c r="C52" s="156">
        <v>4</v>
      </c>
      <c r="D52" s="81">
        <v>5</v>
      </c>
      <c r="E52" s="83">
        <v>0</v>
      </c>
      <c r="F52" s="83">
        <v>0</v>
      </c>
      <c r="G52" s="86">
        <v>0</v>
      </c>
      <c r="H52" s="72">
        <f t="shared" ref="H52" si="37">(D52-C52)/C52</f>
        <v>0.25</v>
      </c>
      <c r="I52" s="59">
        <f t="shared" ref="I52" si="38">D52-C52</f>
        <v>1</v>
      </c>
      <c r="J52" s="72" t="e">
        <f t="shared" ref="J52" si="39">(G52-F52)/F52</f>
        <v>#DIV/0!</v>
      </c>
      <c r="K52" s="30">
        <f t="shared" ref="K52" si="40">G52-F52</f>
        <v>0</v>
      </c>
    </row>
    <row r="53" spans="1:12" x14ac:dyDescent="0.2">
      <c r="A53" s="66" t="s">
        <v>154</v>
      </c>
      <c r="B53" s="155">
        <f t="shared" ref="B53" si="41">SUM(B51:B52)</f>
        <v>8</v>
      </c>
      <c r="C53" s="155">
        <f t="shared" ref="C53" si="42">SUM(C51:C52)</f>
        <v>8</v>
      </c>
      <c r="D53" s="88">
        <f t="shared" ref="D53:E53" si="43">SUM(D51:D52)</f>
        <v>11</v>
      </c>
      <c r="E53" s="79">
        <f t="shared" si="43"/>
        <v>0</v>
      </c>
      <c r="F53" s="79">
        <f t="shared" ref="F53:G53" si="44">SUM(F51:F52)</f>
        <v>0</v>
      </c>
      <c r="G53" s="111">
        <f t="shared" si="44"/>
        <v>0</v>
      </c>
      <c r="H53" s="112">
        <f t="shared" si="7"/>
        <v>0.375</v>
      </c>
      <c r="I53" s="58">
        <f t="shared" si="8"/>
        <v>3</v>
      </c>
      <c r="J53" s="109" t="e">
        <f t="shared" si="9"/>
        <v>#DIV/0!</v>
      </c>
      <c r="K53" s="67">
        <f t="shared" si="10"/>
        <v>0</v>
      </c>
      <c r="L53" s="19"/>
    </row>
    <row r="54" spans="1:12" ht="7.5" customHeight="1" x14ac:dyDescent="0.2">
      <c r="A54" s="34"/>
      <c r="B54" s="156"/>
      <c r="C54" s="156"/>
      <c r="D54" s="81"/>
      <c r="E54" s="83"/>
      <c r="F54" s="83"/>
      <c r="G54" s="86"/>
      <c r="H54" s="72"/>
      <c r="I54" s="59"/>
      <c r="J54" s="72"/>
      <c r="K54" s="30"/>
    </row>
    <row r="55" spans="1:12" x14ac:dyDescent="0.2">
      <c r="A55" s="34" t="s">
        <v>78</v>
      </c>
      <c r="B55" s="156">
        <v>3</v>
      </c>
      <c r="C55" s="156">
        <v>5</v>
      </c>
      <c r="D55" s="81">
        <v>4</v>
      </c>
      <c r="E55" s="83">
        <v>0</v>
      </c>
      <c r="F55" s="83">
        <v>0</v>
      </c>
      <c r="G55" s="86">
        <v>0</v>
      </c>
      <c r="H55" s="22">
        <f>(D55-C55)/C55</f>
        <v>-0.2</v>
      </c>
      <c r="I55" s="59">
        <f t="shared" si="8"/>
        <v>-1</v>
      </c>
      <c r="J55" s="72" t="e">
        <f t="shared" si="9"/>
        <v>#DIV/0!</v>
      </c>
      <c r="K55" s="30">
        <f t="shared" si="10"/>
        <v>0</v>
      </c>
    </row>
    <row r="56" spans="1:12" x14ac:dyDescent="0.2">
      <c r="A56" s="34" t="s">
        <v>79</v>
      </c>
      <c r="B56" s="156">
        <v>6</v>
      </c>
      <c r="C56" s="156">
        <v>12</v>
      </c>
      <c r="D56" s="81">
        <v>15</v>
      </c>
      <c r="E56" s="83">
        <v>0</v>
      </c>
      <c r="F56" s="83">
        <v>0</v>
      </c>
      <c r="G56" s="86">
        <v>0</v>
      </c>
      <c r="H56" s="72">
        <f t="shared" si="7"/>
        <v>0.25</v>
      </c>
      <c r="I56" s="59">
        <f t="shared" si="8"/>
        <v>3</v>
      </c>
      <c r="J56" s="72" t="e">
        <f t="shared" si="9"/>
        <v>#DIV/0!</v>
      </c>
      <c r="K56" s="12">
        <f t="shared" si="10"/>
        <v>0</v>
      </c>
    </row>
    <row r="57" spans="1:12" x14ac:dyDescent="0.2">
      <c r="A57" s="66" t="s">
        <v>128</v>
      </c>
      <c r="B57" s="157">
        <f t="shared" ref="B57" si="45">SUM(B55:B56)</f>
        <v>9</v>
      </c>
      <c r="C57" s="157">
        <f t="shared" ref="C57" si="46">SUM(C55:C56)</f>
        <v>17</v>
      </c>
      <c r="D57" s="85">
        <f t="shared" ref="D57:E57" si="47">SUM(D55:D56)</f>
        <v>19</v>
      </c>
      <c r="E57" s="84">
        <f t="shared" si="47"/>
        <v>0</v>
      </c>
      <c r="F57" s="84">
        <f t="shared" ref="F57:G57" si="48">SUM(F55:F56)</f>
        <v>0</v>
      </c>
      <c r="G57" s="85">
        <f t="shared" si="48"/>
        <v>0</v>
      </c>
      <c r="H57" s="110">
        <f t="shared" si="7"/>
        <v>0.11764705882352941</v>
      </c>
      <c r="I57" s="74">
        <f t="shared" si="8"/>
        <v>2</v>
      </c>
      <c r="J57" s="110" t="e">
        <f t="shared" si="9"/>
        <v>#DIV/0!</v>
      </c>
      <c r="K57" s="62">
        <f t="shared" si="10"/>
        <v>0</v>
      </c>
      <c r="L57" s="19"/>
    </row>
    <row r="58" spans="1:12" ht="7.5" customHeight="1" x14ac:dyDescent="0.2">
      <c r="A58" s="34"/>
      <c r="B58" s="156"/>
      <c r="C58" s="156"/>
      <c r="D58" s="81"/>
      <c r="E58" s="83"/>
      <c r="F58" s="83"/>
      <c r="G58" s="86"/>
      <c r="H58" s="72"/>
      <c r="I58" s="59"/>
      <c r="J58" s="72"/>
      <c r="K58" s="30"/>
    </row>
    <row r="59" spans="1:12" x14ac:dyDescent="0.2">
      <c r="A59" s="34" t="s">
        <v>155</v>
      </c>
      <c r="B59" s="156">
        <v>7</v>
      </c>
      <c r="C59" s="156">
        <v>7</v>
      </c>
      <c r="D59" s="81">
        <v>8</v>
      </c>
      <c r="E59" s="83">
        <v>0</v>
      </c>
      <c r="F59" s="83">
        <v>0</v>
      </c>
      <c r="G59" s="86">
        <v>0</v>
      </c>
      <c r="H59" s="72">
        <f t="shared" si="7"/>
        <v>0.14285714285714285</v>
      </c>
      <c r="I59" s="59">
        <f t="shared" si="8"/>
        <v>1</v>
      </c>
      <c r="J59" s="72" t="e">
        <f t="shared" si="9"/>
        <v>#DIV/0!</v>
      </c>
      <c r="K59" s="30">
        <f t="shared" si="10"/>
        <v>0</v>
      </c>
    </row>
    <row r="60" spans="1:12" x14ac:dyDescent="0.2">
      <c r="A60" s="106" t="s">
        <v>218</v>
      </c>
      <c r="B60" s="156">
        <v>0</v>
      </c>
      <c r="C60" s="156">
        <v>0</v>
      </c>
      <c r="D60" s="102">
        <v>4</v>
      </c>
      <c r="E60" s="83"/>
      <c r="F60" s="83"/>
      <c r="G60" s="118"/>
      <c r="H60" s="93" t="s">
        <v>179</v>
      </c>
      <c r="I60" s="119">
        <f t="shared" si="8"/>
        <v>4</v>
      </c>
      <c r="J60" s="72"/>
      <c r="K60" s="30"/>
    </row>
    <row r="61" spans="1:12" x14ac:dyDescent="0.2">
      <c r="A61" s="77" t="s">
        <v>159</v>
      </c>
      <c r="B61" s="156">
        <v>4</v>
      </c>
      <c r="C61" s="156">
        <v>3</v>
      </c>
      <c r="D61" s="81">
        <v>0</v>
      </c>
      <c r="E61" s="83">
        <v>0</v>
      </c>
      <c r="F61" s="83">
        <v>0</v>
      </c>
      <c r="G61" s="86">
        <v>0</v>
      </c>
      <c r="H61" s="72">
        <f t="shared" ref="H61" si="49">(D61-C61)/C61</f>
        <v>-1</v>
      </c>
      <c r="I61" s="59">
        <f t="shared" ref="I61:I62" si="50">D61-C61</f>
        <v>-3</v>
      </c>
      <c r="J61" s="72" t="e">
        <f t="shared" ref="J61:J62" si="51">(G61-F61)/F61</f>
        <v>#DIV/0!</v>
      </c>
      <c r="K61" s="30">
        <f t="shared" ref="K61:K62" si="52">G61-F61</f>
        <v>0</v>
      </c>
    </row>
    <row r="62" spans="1:12" hidden="1" x14ac:dyDescent="0.2">
      <c r="A62" s="77" t="s">
        <v>156</v>
      </c>
      <c r="B62" s="156">
        <v>0</v>
      </c>
      <c r="C62" s="156">
        <v>0</v>
      </c>
      <c r="D62" s="81">
        <v>0</v>
      </c>
      <c r="E62" s="83">
        <v>0</v>
      </c>
      <c r="F62" s="83">
        <v>0</v>
      </c>
      <c r="G62" s="86">
        <v>0</v>
      </c>
      <c r="H62" s="93" t="s">
        <v>179</v>
      </c>
      <c r="I62" s="23">
        <f t="shared" si="50"/>
        <v>0</v>
      </c>
      <c r="J62" s="72" t="e">
        <f t="shared" si="51"/>
        <v>#DIV/0!</v>
      </c>
      <c r="K62" s="30">
        <f t="shared" si="52"/>
        <v>0</v>
      </c>
    </row>
    <row r="63" spans="1:12" x14ac:dyDescent="0.2">
      <c r="A63" s="66" t="s">
        <v>157</v>
      </c>
      <c r="B63" s="155">
        <f t="shared" ref="B63" si="53">SUM(B59:B62)</f>
        <v>11</v>
      </c>
      <c r="C63" s="155">
        <f t="shared" ref="C63" si="54">SUM(C59:C62)</f>
        <v>10</v>
      </c>
      <c r="D63" s="88">
        <f t="shared" ref="D63:E63" si="55">SUM(D59:D62)</f>
        <v>12</v>
      </c>
      <c r="E63" s="79">
        <f t="shared" si="55"/>
        <v>0</v>
      </c>
      <c r="F63" s="79">
        <f t="shared" ref="F63:G63" si="56">SUM(F59:F62)</f>
        <v>0</v>
      </c>
      <c r="G63" s="111">
        <f t="shared" si="56"/>
        <v>0</v>
      </c>
      <c r="H63" s="109">
        <f t="shared" si="7"/>
        <v>0.2</v>
      </c>
      <c r="I63" s="58">
        <f t="shared" si="8"/>
        <v>2</v>
      </c>
      <c r="J63" s="109" t="e">
        <f t="shared" si="9"/>
        <v>#DIV/0!</v>
      </c>
      <c r="K63" s="67">
        <f t="shared" si="10"/>
        <v>0</v>
      </c>
      <c r="L63" s="19"/>
    </row>
    <row r="64" spans="1:12" ht="7.5" customHeight="1" x14ac:dyDescent="0.2">
      <c r="A64" s="34"/>
      <c r="B64" s="156"/>
      <c r="C64" s="156"/>
      <c r="D64" s="81"/>
      <c r="E64" s="83"/>
      <c r="F64" s="83"/>
      <c r="G64" s="86"/>
      <c r="H64" s="72"/>
      <c r="I64" s="59"/>
      <c r="J64" s="72"/>
      <c r="K64" s="30"/>
    </row>
    <row r="65" spans="1:12" x14ac:dyDescent="0.2">
      <c r="A65" s="34" t="s">
        <v>80</v>
      </c>
      <c r="B65" s="156">
        <v>14</v>
      </c>
      <c r="C65" s="156">
        <v>14</v>
      </c>
      <c r="D65" s="81">
        <v>14</v>
      </c>
      <c r="E65" s="83">
        <v>0</v>
      </c>
      <c r="F65" s="83">
        <v>0</v>
      </c>
      <c r="G65" s="86">
        <v>0</v>
      </c>
      <c r="H65" s="72">
        <f t="shared" si="7"/>
        <v>0</v>
      </c>
      <c r="I65" s="59">
        <f t="shared" si="8"/>
        <v>0</v>
      </c>
      <c r="J65" s="72" t="e">
        <f t="shared" si="9"/>
        <v>#DIV/0!</v>
      </c>
      <c r="K65" s="30">
        <f t="shared" si="10"/>
        <v>0</v>
      </c>
    </row>
    <row r="66" spans="1:12" ht="7.5" customHeight="1" x14ac:dyDescent="0.2">
      <c r="A66" s="34"/>
      <c r="B66" s="156"/>
      <c r="C66" s="156"/>
      <c r="D66" s="81"/>
      <c r="E66" s="83"/>
      <c r="F66" s="83"/>
      <c r="G66" s="86"/>
      <c r="H66" s="72"/>
      <c r="I66" s="59"/>
      <c r="J66" s="72"/>
      <c r="K66" s="30"/>
    </row>
    <row r="67" spans="1:12" x14ac:dyDescent="0.2">
      <c r="A67" s="34" t="s">
        <v>10</v>
      </c>
      <c r="B67" s="156">
        <v>48</v>
      </c>
      <c r="C67" s="156">
        <v>33</v>
      </c>
      <c r="D67" s="81">
        <v>43</v>
      </c>
      <c r="E67" s="83">
        <v>0</v>
      </c>
      <c r="F67" s="83">
        <v>0</v>
      </c>
      <c r="G67" s="86">
        <v>0</v>
      </c>
      <c r="H67" s="72">
        <f t="shared" si="7"/>
        <v>0.30303030303030304</v>
      </c>
      <c r="I67" s="59">
        <f t="shared" si="8"/>
        <v>10</v>
      </c>
      <c r="J67" s="72" t="e">
        <f t="shared" si="9"/>
        <v>#DIV/0!</v>
      </c>
      <c r="K67" s="30">
        <f t="shared" si="10"/>
        <v>0</v>
      </c>
    </row>
    <row r="68" spans="1:12" x14ac:dyDescent="0.2">
      <c r="A68" s="34" t="s">
        <v>11</v>
      </c>
      <c r="B68" s="156">
        <v>13</v>
      </c>
      <c r="C68" s="156">
        <v>6</v>
      </c>
      <c r="D68" s="81">
        <v>7</v>
      </c>
      <c r="E68" s="83">
        <v>0</v>
      </c>
      <c r="F68" s="83">
        <v>0</v>
      </c>
      <c r="G68" s="86">
        <v>0</v>
      </c>
      <c r="H68" s="72">
        <f t="shared" si="7"/>
        <v>0.16666666666666666</v>
      </c>
      <c r="I68" s="59">
        <f t="shared" si="8"/>
        <v>1</v>
      </c>
      <c r="J68" s="72" t="e">
        <f t="shared" si="9"/>
        <v>#DIV/0!</v>
      </c>
      <c r="K68" s="12">
        <f t="shared" si="10"/>
        <v>0</v>
      </c>
    </row>
    <row r="69" spans="1:12" x14ac:dyDescent="0.2">
      <c r="A69" s="66" t="s">
        <v>110</v>
      </c>
      <c r="B69" s="157">
        <f t="shared" ref="B69:C69" si="57">SUM(B67:B68)</f>
        <v>61</v>
      </c>
      <c r="C69" s="157">
        <f t="shared" si="57"/>
        <v>39</v>
      </c>
      <c r="D69" s="85">
        <f t="shared" ref="D69:E69" si="58">SUM(D67:D68)</f>
        <v>50</v>
      </c>
      <c r="E69" s="84">
        <f t="shared" si="58"/>
        <v>0</v>
      </c>
      <c r="F69" s="84">
        <f t="shared" ref="F69:G69" si="59">SUM(F67:F68)</f>
        <v>0</v>
      </c>
      <c r="G69" s="85">
        <f t="shared" si="59"/>
        <v>0</v>
      </c>
      <c r="H69" s="110">
        <f t="shared" si="7"/>
        <v>0.28205128205128205</v>
      </c>
      <c r="I69" s="74">
        <f t="shared" si="8"/>
        <v>11</v>
      </c>
      <c r="J69" s="110" t="e">
        <f t="shared" si="9"/>
        <v>#DIV/0!</v>
      </c>
      <c r="K69" s="62">
        <f t="shared" si="10"/>
        <v>0</v>
      </c>
      <c r="L69" s="19"/>
    </row>
    <row r="70" spans="1:12" ht="7.5" customHeight="1" x14ac:dyDescent="0.2">
      <c r="A70" s="34"/>
      <c r="B70" s="156"/>
      <c r="C70" s="156"/>
      <c r="D70" s="81"/>
      <c r="E70" s="83"/>
      <c r="F70" s="83"/>
      <c r="G70" s="86"/>
      <c r="H70" s="72"/>
      <c r="I70" s="59"/>
      <c r="J70" s="72"/>
      <c r="K70" s="30"/>
    </row>
    <row r="71" spans="1:12" x14ac:dyDescent="0.2">
      <c r="A71" s="34" t="s">
        <v>74</v>
      </c>
      <c r="B71" s="156">
        <v>46</v>
      </c>
      <c r="C71" s="156">
        <v>33</v>
      </c>
      <c r="D71" s="81">
        <v>32</v>
      </c>
      <c r="E71" s="83">
        <v>0</v>
      </c>
      <c r="F71" s="83">
        <v>0</v>
      </c>
      <c r="G71" s="86">
        <v>0</v>
      </c>
      <c r="H71" s="72">
        <f t="shared" si="7"/>
        <v>-3.0303030303030304E-2</v>
      </c>
      <c r="I71" s="59">
        <f t="shared" si="8"/>
        <v>-1</v>
      </c>
      <c r="J71" s="72" t="e">
        <f t="shared" si="9"/>
        <v>#DIV/0!</v>
      </c>
      <c r="K71" s="30">
        <f t="shared" si="10"/>
        <v>0</v>
      </c>
    </row>
    <row r="72" spans="1:12" x14ac:dyDescent="0.2">
      <c r="A72" s="34" t="s">
        <v>75</v>
      </c>
      <c r="B72" s="156">
        <v>29</v>
      </c>
      <c r="C72" s="156">
        <v>33</v>
      </c>
      <c r="D72" s="81">
        <v>39</v>
      </c>
      <c r="E72" s="83">
        <v>0</v>
      </c>
      <c r="F72" s="83">
        <v>0</v>
      </c>
      <c r="G72" s="86">
        <v>0</v>
      </c>
      <c r="H72" s="72">
        <f t="shared" si="7"/>
        <v>0.18181818181818182</v>
      </c>
      <c r="I72" s="59">
        <f t="shared" si="8"/>
        <v>6</v>
      </c>
      <c r="J72" s="72" t="e">
        <f t="shared" si="9"/>
        <v>#DIV/0!</v>
      </c>
      <c r="K72" s="30">
        <f t="shared" si="10"/>
        <v>0</v>
      </c>
    </row>
    <row r="73" spans="1:12" hidden="1" x14ac:dyDescent="0.2">
      <c r="A73" s="34" t="s">
        <v>72</v>
      </c>
      <c r="B73" s="156">
        <v>0</v>
      </c>
      <c r="C73" s="156">
        <v>0</v>
      </c>
      <c r="D73" s="81">
        <v>0</v>
      </c>
      <c r="E73" s="83">
        <v>0</v>
      </c>
      <c r="F73" s="83">
        <v>0</v>
      </c>
      <c r="G73" s="86">
        <v>0</v>
      </c>
      <c r="H73" s="93" t="s">
        <v>179</v>
      </c>
      <c r="I73" s="59">
        <f t="shared" si="8"/>
        <v>0</v>
      </c>
      <c r="J73" s="93" t="s">
        <v>179</v>
      </c>
      <c r="K73" s="30">
        <f t="shared" si="10"/>
        <v>0</v>
      </c>
    </row>
    <row r="74" spans="1:12" hidden="1" x14ac:dyDescent="0.2">
      <c r="A74" s="34" t="s">
        <v>73</v>
      </c>
      <c r="B74" s="156">
        <v>0</v>
      </c>
      <c r="C74" s="156">
        <v>0</v>
      </c>
      <c r="D74" s="81">
        <v>0</v>
      </c>
      <c r="E74" s="83">
        <v>0</v>
      </c>
      <c r="F74" s="83">
        <v>0</v>
      </c>
      <c r="G74" s="86">
        <v>0</v>
      </c>
      <c r="H74" s="93" t="s">
        <v>179</v>
      </c>
      <c r="I74" s="59">
        <f t="shared" si="8"/>
        <v>0</v>
      </c>
      <c r="J74" s="93" t="s">
        <v>179</v>
      </c>
      <c r="K74" s="12">
        <f t="shared" si="10"/>
        <v>0</v>
      </c>
    </row>
    <row r="75" spans="1:12" x14ac:dyDescent="0.2">
      <c r="A75" s="66" t="s">
        <v>129</v>
      </c>
      <c r="B75" s="157">
        <f t="shared" ref="B75:C75" si="60">SUM(B71:B74)</f>
        <v>75</v>
      </c>
      <c r="C75" s="157">
        <f t="shared" si="60"/>
        <v>66</v>
      </c>
      <c r="D75" s="85">
        <f t="shared" ref="D75:E75" si="61">SUM(D71:D74)</f>
        <v>71</v>
      </c>
      <c r="E75" s="84">
        <f t="shared" si="61"/>
        <v>0</v>
      </c>
      <c r="F75" s="84">
        <f t="shared" ref="F75:G75" si="62">SUM(F71:F74)</f>
        <v>0</v>
      </c>
      <c r="G75" s="85">
        <f t="shared" si="62"/>
        <v>0</v>
      </c>
      <c r="H75" s="110">
        <f t="shared" si="7"/>
        <v>7.575757575757576E-2</v>
      </c>
      <c r="I75" s="74">
        <f t="shared" si="8"/>
        <v>5</v>
      </c>
      <c r="J75" s="110" t="e">
        <f t="shared" si="9"/>
        <v>#DIV/0!</v>
      </c>
      <c r="K75" s="62">
        <f t="shared" si="10"/>
        <v>0</v>
      </c>
      <c r="L75" s="19"/>
    </row>
    <row r="76" spans="1:12" ht="7.5" customHeight="1" x14ac:dyDescent="0.2">
      <c r="A76" s="34"/>
      <c r="B76" s="156"/>
      <c r="C76" s="156"/>
      <c r="D76" s="81"/>
      <c r="E76" s="83"/>
      <c r="F76" s="83"/>
      <c r="G76" s="86"/>
      <c r="H76" s="72"/>
      <c r="I76" s="59"/>
      <c r="J76" s="72"/>
      <c r="K76" s="30"/>
    </row>
    <row r="77" spans="1:12" x14ac:dyDescent="0.2">
      <c r="A77" s="34" t="s">
        <v>81</v>
      </c>
      <c r="B77" s="156">
        <v>6</v>
      </c>
      <c r="C77" s="156">
        <v>11</v>
      </c>
      <c r="D77" s="81">
        <v>7</v>
      </c>
      <c r="E77" s="83">
        <v>0</v>
      </c>
      <c r="F77" s="83">
        <v>0</v>
      </c>
      <c r="G77" s="86">
        <v>0</v>
      </c>
      <c r="H77" s="72">
        <f t="shared" si="7"/>
        <v>-0.36363636363636365</v>
      </c>
      <c r="I77" s="59">
        <f t="shared" si="8"/>
        <v>-4</v>
      </c>
      <c r="J77" s="72" t="e">
        <f t="shared" si="9"/>
        <v>#DIV/0!</v>
      </c>
      <c r="K77" s="30">
        <f t="shared" si="10"/>
        <v>0</v>
      </c>
    </row>
    <row r="78" spans="1:12" x14ac:dyDescent="0.2">
      <c r="A78" s="34" t="s">
        <v>82</v>
      </c>
      <c r="B78" s="156">
        <v>2</v>
      </c>
      <c r="C78" s="156">
        <v>7</v>
      </c>
      <c r="D78" s="81">
        <v>6</v>
      </c>
      <c r="E78" s="83">
        <v>0</v>
      </c>
      <c r="F78" s="83">
        <v>0</v>
      </c>
      <c r="G78" s="86">
        <v>0</v>
      </c>
      <c r="H78" s="72">
        <f t="shared" si="7"/>
        <v>-0.14285714285714285</v>
      </c>
      <c r="I78" s="59">
        <f t="shared" si="8"/>
        <v>-1</v>
      </c>
      <c r="J78" s="72" t="e">
        <f t="shared" si="9"/>
        <v>#DIV/0!</v>
      </c>
      <c r="K78" s="30">
        <f t="shared" si="10"/>
        <v>0</v>
      </c>
    </row>
    <row r="79" spans="1:12" x14ac:dyDescent="0.2">
      <c r="A79" s="34" t="s">
        <v>170</v>
      </c>
      <c r="B79" s="156">
        <v>5</v>
      </c>
      <c r="C79" s="156">
        <v>4</v>
      </c>
      <c r="D79" s="81">
        <v>17</v>
      </c>
      <c r="E79" s="83">
        <v>0</v>
      </c>
      <c r="F79" s="83">
        <v>0</v>
      </c>
      <c r="G79" s="86">
        <v>0</v>
      </c>
      <c r="H79" s="72">
        <f t="shared" ref="H79" si="63">(D79-C79)/C79</f>
        <v>3.25</v>
      </c>
      <c r="I79" s="59">
        <f t="shared" ref="I79" si="64">D79-C79</f>
        <v>13</v>
      </c>
      <c r="J79" s="72" t="e">
        <f t="shared" ref="J79" si="65">(G79-F79)/F79</f>
        <v>#DIV/0!</v>
      </c>
      <c r="K79" s="30">
        <f t="shared" ref="K79" si="66">G79-F79</f>
        <v>0</v>
      </c>
    </row>
    <row r="80" spans="1:12" x14ac:dyDescent="0.2">
      <c r="A80" s="34" t="s">
        <v>83</v>
      </c>
      <c r="B80" s="156">
        <v>6</v>
      </c>
      <c r="C80" s="156">
        <v>8</v>
      </c>
      <c r="D80" s="81">
        <v>6</v>
      </c>
      <c r="E80" s="83">
        <v>0</v>
      </c>
      <c r="F80" s="83">
        <v>0</v>
      </c>
      <c r="G80" s="86">
        <v>0</v>
      </c>
      <c r="H80" s="72">
        <f t="shared" si="7"/>
        <v>-0.25</v>
      </c>
      <c r="I80" s="59">
        <f t="shared" si="8"/>
        <v>-2</v>
      </c>
      <c r="J80" s="72" t="e">
        <f t="shared" si="9"/>
        <v>#DIV/0!</v>
      </c>
      <c r="K80" s="12">
        <f t="shared" si="10"/>
        <v>0</v>
      </c>
    </row>
    <row r="81" spans="1:12" x14ac:dyDescent="0.2">
      <c r="A81" s="66" t="s">
        <v>130</v>
      </c>
      <c r="B81" s="155">
        <f t="shared" ref="B81" si="67">SUM(B77:B80)</f>
        <v>19</v>
      </c>
      <c r="C81" s="155">
        <f t="shared" ref="C81" si="68">SUM(C77:C80)</f>
        <v>30</v>
      </c>
      <c r="D81" s="87">
        <f t="shared" ref="D81:E81" si="69">SUM(D77:D80)</f>
        <v>36</v>
      </c>
      <c r="E81" s="79">
        <f t="shared" si="69"/>
        <v>0</v>
      </c>
      <c r="F81" s="79">
        <f t="shared" ref="F81:G81" si="70">SUM(F77:F80)</f>
        <v>0</v>
      </c>
      <c r="G81" s="87">
        <f t="shared" si="70"/>
        <v>0</v>
      </c>
      <c r="H81" s="109">
        <f t="shared" si="7"/>
        <v>0.2</v>
      </c>
      <c r="I81" s="58">
        <f t="shared" si="8"/>
        <v>6</v>
      </c>
      <c r="J81" s="109" t="e">
        <f t="shared" si="9"/>
        <v>#DIV/0!</v>
      </c>
      <c r="K81" s="67">
        <f t="shared" si="10"/>
        <v>0</v>
      </c>
      <c r="L81" s="19"/>
    </row>
    <row r="82" spans="1:12" ht="7.5" customHeight="1" x14ac:dyDescent="0.2">
      <c r="A82" s="34"/>
      <c r="B82" s="156"/>
      <c r="C82" s="156"/>
      <c r="D82" s="81"/>
      <c r="E82" s="83"/>
      <c r="F82" s="83"/>
      <c r="G82" s="86"/>
      <c r="H82" s="72"/>
      <c r="I82" s="59"/>
      <c r="J82" s="72"/>
      <c r="K82" s="30"/>
    </row>
    <row r="83" spans="1:12" x14ac:dyDescent="0.2">
      <c r="A83" s="34" t="s">
        <v>46</v>
      </c>
      <c r="B83" s="156">
        <v>5</v>
      </c>
      <c r="C83" s="156">
        <v>7</v>
      </c>
      <c r="D83" s="81">
        <v>4</v>
      </c>
      <c r="E83" s="83">
        <v>0</v>
      </c>
      <c r="F83" s="83">
        <v>0</v>
      </c>
      <c r="G83" s="86">
        <v>0</v>
      </c>
      <c r="H83" s="72">
        <f t="shared" si="7"/>
        <v>-0.42857142857142855</v>
      </c>
      <c r="I83" s="59">
        <f t="shared" si="8"/>
        <v>-3</v>
      </c>
      <c r="J83" s="72" t="e">
        <f t="shared" si="9"/>
        <v>#DIV/0!</v>
      </c>
      <c r="K83" s="30">
        <f t="shared" si="10"/>
        <v>0</v>
      </c>
    </row>
    <row r="84" spans="1:12" ht="7.5" customHeight="1" x14ac:dyDescent="0.2">
      <c r="A84" s="34"/>
      <c r="B84" s="156"/>
      <c r="C84" s="156"/>
      <c r="D84" s="81"/>
      <c r="E84" s="83"/>
      <c r="F84" s="83"/>
      <c r="G84" s="86"/>
      <c r="H84" s="72"/>
      <c r="I84" s="59"/>
      <c r="J84" s="72"/>
      <c r="K84" s="30"/>
    </row>
    <row r="85" spans="1:12" x14ac:dyDescent="0.2">
      <c r="A85" s="34" t="s">
        <v>40</v>
      </c>
      <c r="B85" s="156">
        <v>56</v>
      </c>
      <c r="C85" s="156">
        <v>210</v>
      </c>
      <c r="D85" s="81">
        <v>353</v>
      </c>
      <c r="E85" s="83">
        <v>0</v>
      </c>
      <c r="F85" s="83">
        <v>0</v>
      </c>
      <c r="G85" s="86">
        <v>0</v>
      </c>
      <c r="H85" s="72">
        <f t="shared" si="7"/>
        <v>0.68095238095238098</v>
      </c>
      <c r="I85" s="59">
        <f t="shared" si="8"/>
        <v>143</v>
      </c>
      <c r="J85" s="72" t="e">
        <f t="shared" si="9"/>
        <v>#DIV/0!</v>
      </c>
      <c r="K85" s="94">
        <f t="shared" si="10"/>
        <v>0</v>
      </c>
    </row>
    <row r="86" spans="1:12" x14ac:dyDescent="0.2">
      <c r="A86" s="34" t="s">
        <v>41</v>
      </c>
      <c r="B86" s="156">
        <v>64</v>
      </c>
      <c r="C86" s="156">
        <v>77</v>
      </c>
      <c r="D86" s="81">
        <v>89</v>
      </c>
      <c r="E86" s="83">
        <v>0</v>
      </c>
      <c r="F86" s="83">
        <v>0</v>
      </c>
      <c r="G86" s="86">
        <v>0</v>
      </c>
      <c r="H86" s="72">
        <f t="shared" si="7"/>
        <v>0.15584415584415584</v>
      </c>
      <c r="I86" s="59">
        <f t="shared" si="8"/>
        <v>12</v>
      </c>
      <c r="J86" s="72" t="e">
        <f t="shared" si="9"/>
        <v>#DIV/0!</v>
      </c>
      <c r="K86" s="83">
        <f t="shared" si="10"/>
        <v>0</v>
      </c>
    </row>
    <row r="87" spans="1:12" x14ac:dyDescent="0.2">
      <c r="A87" s="66" t="s">
        <v>120</v>
      </c>
      <c r="B87" s="157">
        <f t="shared" ref="B87:C87" si="71">SUM(B85:B86)</f>
        <v>120</v>
      </c>
      <c r="C87" s="157">
        <f t="shared" si="71"/>
        <v>287</v>
      </c>
      <c r="D87" s="85">
        <f t="shared" ref="D87:E87" si="72">SUM(D85:D86)</f>
        <v>442</v>
      </c>
      <c r="E87" s="84">
        <f t="shared" si="72"/>
        <v>0</v>
      </c>
      <c r="F87" s="84">
        <f t="shared" ref="F87:G87" si="73">SUM(F85:F86)</f>
        <v>0</v>
      </c>
      <c r="G87" s="85">
        <f t="shared" si="73"/>
        <v>0</v>
      </c>
      <c r="H87" s="110">
        <f t="shared" si="7"/>
        <v>0.54006968641114983</v>
      </c>
      <c r="I87" s="74">
        <f t="shared" si="8"/>
        <v>155</v>
      </c>
      <c r="J87" s="110" t="e">
        <f t="shared" si="9"/>
        <v>#DIV/0!</v>
      </c>
      <c r="K87" s="84">
        <f t="shared" si="10"/>
        <v>0</v>
      </c>
      <c r="L87" s="19"/>
    </row>
    <row r="88" spans="1:12" ht="7.5" customHeight="1" x14ac:dyDescent="0.2">
      <c r="A88" s="34"/>
      <c r="B88" s="156"/>
      <c r="C88" s="156"/>
      <c r="D88" s="81"/>
      <c r="E88" s="83"/>
      <c r="F88" s="83"/>
      <c r="G88" s="86"/>
      <c r="H88" s="72"/>
      <c r="I88" s="59"/>
      <c r="J88" s="72"/>
      <c r="K88" s="30"/>
    </row>
    <row r="89" spans="1:12" x14ac:dyDescent="0.2">
      <c r="A89" s="34" t="s">
        <v>84</v>
      </c>
      <c r="B89" s="156">
        <v>3</v>
      </c>
      <c r="C89" s="156">
        <v>6</v>
      </c>
      <c r="D89" s="81">
        <v>1</v>
      </c>
      <c r="E89" s="83">
        <v>0</v>
      </c>
      <c r="F89" s="83">
        <v>0</v>
      </c>
      <c r="G89" s="86">
        <v>0</v>
      </c>
      <c r="H89" s="72">
        <f t="shared" si="7"/>
        <v>-0.83333333333333337</v>
      </c>
      <c r="I89" s="59">
        <f t="shared" si="8"/>
        <v>-5</v>
      </c>
      <c r="J89" s="72" t="e">
        <f t="shared" si="9"/>
        <v>#DIV/0!</v>
      </c>
      <c r="K89" s="30">
        <f t="shared" si="10"/>
        <v>0</v>
      </c>
    </row>
    <row r="90" spans="1:12" x14ac:dyDescent="0.2">
      <c r="A90" s="106" t="s">
        <v>219</v>
      </c>
      <c r="B90" s="156">
        <v>0</v>
      </c>
      <c r="C90" s="156">
        <v>0</v>
      </c>
      <c r="D90" s="81">
        <v>3</v>
      </c>
      <c r="E90" s="83">
        <v>0</v>
      </c>
      <c r="F90" s="83">
        <v>0</v>
      </c>
      <c r="G90" s="86">
        <v>0</v>
      </c>
      <c r="H90" s="93" t="s">
        <v>179</v>
      </c>
      <c r="I90" s="23">
        <f t="shared" ref="I90" si="74">D90-C90</f>
        <v>3</v>
      </c>
      <c r="J90" s="93" t="s">
        <v>179</v>
      </c>
      <c r="K90" s="24">
        <f t="shared" ref="K90" si="75">G90-F90</f>
        <v>0</v>
      </c>
    </row>
    <row r="91" spans="1:12" hidden="1" x14ac:dyDescent="0.2">
      <c r="A91" s="34" t="s">
        <v>85</v>
      </c>
      <c r="B91" s="156">
        <v>0</v>
      </c>
      <c r="C91" s="156">
        <v>0</v>
      </c>
      <c r="D91" s="81">
        <v>0</v>
      </c>
      <c r="E91" s="83">
        <v>0</v>
      </c>
      <c r="F91" s="83">
        <v>0</v>
      </c>
      <c r="G91" s="86">
        <v>0</v>
      </c>
      <c r="H91" s="93" t="s">
        <v>179</v>
      </c>
      <c r="I91" s="59">
        <f t="shared" si="8"/>
        <v>0</v>
      </c>
      <c r="J91" s="93" t="s">
        <v>179</v>
      </c>
      <c r="K91" s="12">
        <f t="shared" si="10"/>
        <v>0</v>
      </c>
    </row>
    <row r="92" spans="1:12" x14ac:dyDescent="0.2">
      <c r="A92" s="66" t="s">
        <v>131</v>
      </c>
      <c r="B92" s="155">
        <f t="shared" ref="B92:G92" si="76">SUM(B89:B91)</f>
        <v>3</v>
      </c>
      <c r="C92" s="155">
        <f t="shared" si="76"/>
        <v>6</v>
      </c>
      <c r="D92" s="87">
        <f t="shared" si="76"/>
        <v>4</v>
      </c>
      <c r="E92" s="79">
        <f t="shared" si="76"/>
        <v>0</v>
      </c>
      <c r="F92" s="79">
        <f t="shared" si="76"/>
        <v>0</v>
      </c>
      <c r="G92" s="87">
        <f t="shared" si="76"/>
        <v>0</v>
      </c>
      <c r="H92" s="109">
        <f t="shared" si="7"/>
        <v>-0.33333333333333331</v>
      </c>
      <c r="I92" s="58">
        <f t="shared" si="8"/>
        <v>-2</v>
      </c>
      <c r="J92" s="109" t="e">
        <f t="shared" si="9"/>
        <v>#DIV/0!</v>
      </c>
      <c r="K92" s="67">
        <f t="shared" si="10"/>
        <v>0</v>
      </c>
      <c r="L92" s="19"/>
    </row>
    <row r="93" spans="1:12" ht="7.5" customHeight="1" x14ac:dyDescent="0.2">
      <c r="A93" s="34"/>
      <c r="B93" s="156"/>
      <c r="C93" s="156"/>
      <c r="D93" s="81"/>
      <c r="E93" s="83"/>
      <c r="F93" s="83"/>
      <c r="G93" s="86"/>
      <c r="H93" s="72"/>
      <c r="I93" s="59"/>
      <c r="J93" s="72"/>
      <c r="K93" s="30"/>
    </row>
    <row r="94" spans="1:12" x14ac:dyDescent="0.2">
      <c r="A94" s="34" t="s">
        <v>12</v>
      </c>
      <c r="B94" s="156">
        <v>13</v>
      </c>
      <c r="C94" s="156">
        <v>66</v>
      </c>
      <c r="D94" s="81">
        <v>160</v>
      </c>
      <c r="E94" s="83">
        <v>0</v>
      </c>
      <c r="F94" s="83">
        <v>0</v>
      </c>
      <c r="G94" s="86">
        <v>0</v>
      </c>
      <c r="H94" s="72">
        <f t="shared" si="7"/>
        <v>1.4242424242424243</v>
      </c>
      <c r="I94" s="59">
        <f t="shared" si="8"/>
        <v>94</v>
      </c>
      <c r="J94" s="72" t="e">
        <f t="shared" si="9"/>
        <v>#DIV/0!</v>
      </c>
      <c r="K94" s="30">
        <f t="shared" si="10"/>
        <v>0</v>
      </c>
    </row>
    <row r="95" spans="1:12" x14ac:dyDescent="0.2">
      <c r="A95" s="34" t="s">
        <v>13</v>
      </c>
      <c r="B95" s="156">
        <v>36</v>
      </c>
      <c r="C95" s="156">
        <v>31</v>
      </c>
      <c r="D95" s="81">
        <v>49</v>
      </c>
      <c r="E95" s="83">
        <v>0</v>
      </c>
      <c r="F95" s="83">
        <v>0</v>
      </c>
      <c r="G95" s="86">
        <v>0</v>
      </c>
      <c r="H95" s="72">
        <f t="shared" si="7"/>
        <v>0.58064516129032262</v>
      </c>
      <c r="I95" s="59">
        <f t="shared" si="8"/>
        <v>18</v>
      </c>
      <c r="J95" s="72" t="e">
        <f t="shared" si="9"/>
        <v>#DIV/0!</v>
      </c>
      <c r="K95" s="12">
        <f t="shared" si="10"/>
        <v>0</v>
      </c>
    </row>
    <row r="96" spans="1:12" x14ac:dyDescent="0.2">
      <c r="A96" s="66" t="s">
        <v>111</v>
      </c>
      <c r="B96" s="155">
        <f t="shared" ref="B96:C96" si="77">SUM(B94:B95)</f>
        <v>49</v>
      </c>
      <c r="C96" s="155">
        <f t="shared" si="77"/>
        <v>97</v>
      </c>
      <c r="D96" s="87">
        <f t="shared" ref="D96:E96" si="78">SUM(D94:D95)</f>
        <v>209</v>
      </c>
      <c r="E96" s="79">
        <f t="shared" si="78"/>
        <v>0</v>
      </c>
      <c r="F96" s="79">
        <f t="shared" ref="F96:G96" si="79">SUM(F94:F95)</f>
        <v>0</v>
      </c>
      <c r="G96" s="87">
        <f t="shared" si="79"/>
        <v>0</v>
      </c>
      <c r="H96" s="109">
        <f t="shared" si="7"/>
        <v>1.1546391752577319</v>
      </c>
      <c r="I96" s="58">
        <f t="shared" si="8"/>
        <v>112</v>
      </c>
      <c r="J96" s="109" t="e">
        <f t="shared" si="9"/>
        <v>#DIV/0!</v>
      </c>
      <c r="K96" s="67">
        <f t="shared" si="10"/>
        <v>0</v>
      </c>
      <c r="L96" s="19"/>
    </row>
    <row r="97" spans="1:12" ht="7.5" customHeight="1" x14ac:dyDescent="0.2">
      <c r="A97" s="34"/>
      <c r="B97" s="156"/>
      <c r="C97" s="156"/>
      <c r="D97" s="81"/>
      <c r="E97" s="83"/>
      <c r="F97" s="83"/>
      <c r="G97" s="86"/>
      <c r="H97" s="72"/>
      <c r="I97" s="59"/>
      <c r="J97" s="72"/>
      <c r="K97" s="30"/>
    </row>
    <row r="98" spans="1:12" x14ac:dyDescent="0.2">
      <c r="A98" s="34" t="s">
        <v>28</v>
      </c>
      <c r="B98" s="156">
        <v>0</v>
      </c>
      <c r="C98" s="156">
        <v>6</v>
      </c>
      <c r="D98" s="81">
        <v>0</v>
      </c>
      <c r="E98" s="83">
        <v>0</v>
      </c>
      <c r="F98" s="83">
        <v>0</v>
      </c>
      <c r="G98" s="86">
        <v>0</v>
      </c>
      <c r="H98" s="93" t="s">
        <v>179</v>
      </c>
      <c r="I98" s="59">
        <f t="shared" ref="I98" si="80">D98-C98</f>
        <v>-6</v>
      </c>
      <c r="J98" s="72" t="e">
        <f t="shared" si="9"/>
        <v>#DIV/0!</v>
      </c>
      <c r="K98" s="30">
        <f t="shared" si="10"/>
        <v>0</v>
      </c>
    </row>
    <row r="99" spans="1:12" hidden="1" x14ac:dyDescent="0.2">
      <c r="A99" s="106" t="s">
        <v>191</v>
      </c>
      <c r="B99" s="156">
        <v>0</v>
      </c>
      <c r="C99" s="156">
        <v>0</v>
      </c>
      <c r="D99" s="81">
        <v>0</v>
      </c>
      <c r="E99" s="83">
        <v>0</v>
      </c>
      <c r="F99" s="83">
        <v>0</v>
      </c>
      <c r="G99" s="86">
        <v>0</v>
      </c>
      <c r="H99" s="93" t="s">
        <v>179</v>
      </c>
      <c r="I99" s="23">
        <f t="shared" ref="I99" si="81">D99-C99</f>
        <v>0</v>
      </c>
      <c r="J99" s="93" t="s">
        <v>179</v>
      </c>
      <c r="K99" s="24">
        <f t="shared" ref="K99" si="82">G99-F99</f>
        <v>0</v>
      </c>
    </row>
    <row r="100" spans="1:12" hidden="1" x14ac:dyDescent="0.2">
      <c r="A100" s="34" t="s">
        <v>29</v>
      </c>
      <c r="B100" s="156">
        <v>0</v>
      </c>
      <c r="C100" s="156">
        <v>0</v>
      </c>
      <c r="D100" s="81">
        <v>0</v>
      </c>
      <c r="E100" s="83">
        <v>0</v>
      </c>
      <c r="F100" s="83">
        <v>0</v>
      </c>
      <c r="G100" s="86">
        <v>0</v>
      </c>
      <c r="H100" s="93" t="s">
        <v>179</v>
      </c>
      <c r="I100" s="59">
        <f t="shared" si="8"/>
        <v>0</v>
      </c>
      <c r="J100" s="72" t="e">
        <f t="shared" si="9"/>
        <v>#DIV/0!</v>
      </c>
      <c r="K100" s="12">
        <f t="shared" si="10"/>
        <v>0</v>
      </c>
    </row>
    <row r="101" spans="1:12" hidden="1" x14ac:dyDescent="0.2">
      <c r="A101" s="66" t="s">
        <v>118</v>
      </c>
      <c r="B101" s="155">
        <f t="shared" ref="B101:C101" si="83">SUM(B98:B100)</f>
        <v>0</v>
      </c>
      <c r="C101" s="155">
        <f t="shared" si="83"/>
        <v>6</v>
      </c>
      <c r="D101" s="87">
        <f t="shared" ref="D101:E101" si="84">SUM(D98:D100)</f>
        <v>0</v>
      </c>
      <c r="E101" s="79">
        <f t="shared" si="84"/>
        <v>0</v>
      </c>
      <c r="F101" s="79">
        <f t="shared" ref="F101:G101" si="85">SUM(F98:F100)</f>
        <v>0</v>
      </c>
      <c r="G101" s="87">
        <f t="shared" si="85"/>
        <v>0</v>
      </c>
      <c r="H101" s="147" t="s">
        <v>179</v>
      </c>
      <c r="I101" s="58">
        <f t="shared" si="8"/>
        <v>-6</v>
      </c>
      <c r="J101" s="109" t="e">
        <f t="shared" si="9"/>
        <v>#DIV/0!</v>
      </c>
      <c r="K101" s="67">
        <f t="shared" si="10"/>
        <v>0</v>
      </c>
      <c r="L101" s="19"/>
    </row>
    <row r="102" spans="1:12" ht="7.5" customHeight="1" x14ac:dyDescent="0.2">
      <c r="A102" s="34"/>
      <c r="B102" s="156"/>
      <c r="C102" s="156"/>
      <c r="D102" s="81"/>
      <c r="E102" s="83"/>
      <c r="F102" s="83"/>
      <c r="G102" s="86"/>
      <c r="H102" s="72"/>
      <c r="I102" s="59"/>
      <c r="J102" s="72"/>
      <c r="K102" s="30"/>
    </row>
    <row r="103" spans="1:12" x14ac:dyDescent="0.2">
      <c r="A103" s="34" t="s">
        <v>31</v>
      </c>
      <c r="B103" s="156">
        <v>1</v>
      </c>
      <c r="C103" s="156">
        <v>0</v>
      </c>
      <c r="D103" s="81">
        <v>3</v>
      </c>
      <c r="E103" s="83">
        <v>0</v>
      </c>
      <c r="F103" s="83">
        <v>0</v>
      </c>
      <c r="G103" s="86">
        <v>0</v>
      </c>
      <c r="H103" s="93" t="s">
        <v>179</v>
      </c>
      <c r="I103" s="59">
        <f t="shared" ref="I103:I107" si="86">D103-C103</f>
        <v>3</v>
      </c>
      <c r="J103" s="72" t="e">
        <f t="shared" ref="J103" si="87">(G103-F103)/F103</f>
        <v>#DIV/0!</v>
      </c>
      <c r="K103" s="30">
        <f t="shared" ref="K103:K105" si="88">G103-F103</f>
        <v>0</v>
      </c>
    </row>
    <row r="104" spans="1:12" x14ac:dyDescent="0.2">
      <c r="A104" s="34" t="s">
        <v>139</v>
      </c>
      <c r="B104" s="156">
        <v>1</v>
      </c>
      <c r="C104" s="156">
        <v>3</v>
      </c>
      <c r="D104" s="81">
        <v>0</v>
      </c>
      <c r="E104" s="83">
        <v>0</v>
      </c>
      <c r="F104" s="83">
        <v>0</v>
      </c>
      <c r="G104" s="86">
        <v>0</v>
      </c>
      <c r="H104" s="93" t="s">
        <v>179</v>
      </c>
      <c r="I104" s="59">
        <f t="shared" ref="I104:I106" si="89">D104-C104</f>
        <v>-3</v>
      </c>
      <c r="J104" s="72" t="e">
        <f t="shared" ref="J104" si="90">(G104-F104)/F104</f>
        <v>#DIV/0!</v>
      </c>
      <c r="K104" s="30">
        <f t="shared" ref="K104" si="91">G104-F104</f>
        <v>0</v>
      </c>
    </row>
    <row r="105" spans="1:12" x14ac:dyDescent="0.2">
      <c r="A105" s="106" t="s">
        <v>192</v>
      </c>
      <c r="B105" s="156">
        <v>0</v>
      </c>
      <c r="C105" s="156">
        <v>2</v>
      </c>
      <c r="D105" s="81">
        <v>4</v>
      </c>
      <c r="E105" s="83">
        <v>0</v>
      </c>
      <c r="F105" s="83">
        <v>0</v>
      </c>
      <c r="G105" s="86">
        <v>0</v>
      </c>
      <c r="H105" s="72">
        <f t="shared" ref="H105:H106" si="92">(D105-C105)/C105</f>
        <v>1</v>
      </c>
      <c r="I105" s="59">
        <f t="shared" si="89"/>
        <v>2</v>
      </c>
      <c r="J105" s="93" t="s">
        <v>179</v>
      </c>
      <c r="K105" s="24">
        <f t="shared" si="88"/>
        <v>0</v>
      </c>
    </row>
    <row r="106" spans="1:12" x14ac:dyDescent="0.2">
      <c r="A106" s="106" t="s">
        <v>212</v>
      </c>
      <c r="B106" s="156">
        <v>0</v>
      </c>
      <c r="C106" s="156">
        <v>3</v>
      </c>
      <c r="D106" s="81">
        <v>2</v>
      </c>
      <c r="E106" s="83">
        <v>0</v>
      </c>
      <c r="F106" s="83">
        <v>0</v>
      </c>
      <c r="G106" s="86">
        <v>0</v>
      </c>
      <c r="H106" s="72">
        <f t="shared" si="92"/>
        <v>-0.33333333333333331</v>
      </c>
      <c r="I106" s="59">
        <f t="shared" si="89"/>
        <v>-1</v>
      </c>
      <c r="J106" s="93"/>
      <c r="K106" s="24"/>
    </row>
    <row r="107" spans="1:12" x14ac:dyDescent="0.2">
      <c r="A107" s="34" t="s">
        <v>92</v>
      </c>
      <c r="B107" s="156">
        <v>1</v>
      </c>
      <c r="C107" s="156">
        <v>1</v>
      </c>
      <c r="D107" s="81">
        <v>5</v>
      </c>
      <c r="E107" s="83">
        <v>0</v>
      </c>
      <c r="F107" s="83">
        <v>0</v>
      </c>
      <c r="G107" s="86">
        <v>0</v>
      </c>
      <c r="H107" s="72">
        <f t="shared" ref="H107" si="93">(D107-C107)/C107</f>
        <v>4</v>
      </c>
      <c r="I107" s="59">
        <f t="shared" si="86"/>
        <v>4</v>
      </c>
      <c r="J107" s="93" t="s">
        <v>179</v>
      </c>
      <c r="K107" s="24">
        <f t="shared" ref="K107" si="94">G107-F107</f>
        <v>0</v>
      </c>
    </row>
    <row r="108" spans="1:12" x14ac:dyDescent="0.2">
      <c r="A108" s="34" t="s">
        <v>90</v>
      </c>
      <c r="B108" s="156">
        <v>11</v>
      </c>
      <c r="C108" s="156">
        <v>6</v>
      </c>
      <c r="D108" s="81">
        <v>8</v>
      </c>
      <c r="E108" s="83">
        <v>0</v>
      </c>
      <c r="F108" s="83">
        <v>0</v>
      </c>
      <c r="G108" s="86">
        <v>0</v>
      </c>
      <c r="H108" s="72">
        <f t="shared" si="7"/>
        <v>0.33333333333333331</v>
      </c>
      <c r="I108" s="59">
        <f t="shared" si="8"/>
        <v>2</v>
      </c>
      <c r="J108" s="72" t="e">
        <f t="shared" si="9"/>
        <v>#DIV/0!</v>
      </c>
      <c r="K108" s="30">
        <f t="shared" si="10"/>
        <v>0</v>
      </c>
    </row>
    <row r="109" spans="1:12" x14ac:dyDescent="0.2">
      <c r="A109" s="106" t="s">
        <v>182</v>
      </c>
      <c r="B109" s="156">
        <v>3</v>
      </c>
      <c r="C109" s="156">
        <v>2</v>
      </c>
      <c r="D109" s="81">
        <v>2</v>
      </c>
      <c r="E109" s="83">
        <v>0</v>
      </c>
      <c r="F109" s="83">
        <v>0</v>
      </c>
      <c r="G109" s="86">
        <v>0</v>
      </c>
      <c r="H109" s="72">
        <f t="shared" si="7"/>
        <v>0</v>
      </c>
      <c r="I109" s="59">
        <f t="shared" si="8"/>
        <v>0</v>
      </c>
      <c r="J109" s="72" t="e">
        <f t="shared" si="9"/>
        <v>#DIV/0!</v>
      </c>
      <c r="K109" s="30">
        <f t="shared" si="10"/>
        <v>0</v>
      </c>
    </row>
    <row r="110" spans="1:12" x14ac:dyDescent="0.2">
      <c r="A110" s="34" t="s">
        <v>171</v>
      </c>
      <c r="B110" s="156">
        <v>0</v>
      </c>
      <c r="C110" s="156">
        <v>4</v>
      </c>
      <c r="D110" s="81">
        <v>2</v>
      </c>
      <c r="E110" s="83">
        <v>0</v>
      </c>
      <c r="F110" s="83">
        <v>0</v>
      </c>
      <c r="G110" s="86">
        <v>0</v>
      </c>
      <c r="H110" s="72">
        <f t="shared" si="7"/>
        <v>-0.5</v>
      </c>
      <c r="I110" s="23">
        <f t="shared" ref="I110:I113" si="95">D110-C110</f>
        <v>-2</v>
      </c>
      <c r="J110" s="93" t="s">
        <v>179</v>
      </c>
      <c r="K110" s="24">
        <f t="shared" ref="K110:K113" si="96">G110-F110</f>
        <v>0</v>
      </c>
    </row>
    <row r="111" spans="1:12" x14ac:dyDescent="0.2">
      <c r="A111" s="106" t="s">
        <v>208</v>
      </c>
      <c r="B111" s="156">
        <v>1</v>
      </c>
      <c r="C111" s="156">
        <v>3</v>
      </c>
      <c r="D111" s="102">
        <v>3</v>
      </c>
      <c r="E111" s="83"/>
      <c r="F111" s="83"/>
      <c r="G111" s="118"/>
      <c r="H111" s="72">
        <f t="shared" ref="H111" si="97">(D111-C111)/C111</f>
        <v>0</v>
      </c>
      <c r="I111" s="59">
        <f t="shared" si="95"/>
        <v>0</v>
      </c>
      <c r="J111" s="93"/>
      <c r="K111" s="24"/>
    </row>
    <row r="112" spans="1:12" x14ac:dyDescent="0.2">
      <c r="A112" s="34" t="s">
        <v>172</v>
      </c>
      <c r="B112" s="156">
        <v>3</v>
      </c>
      <c r="C112" s="156">
        <v>1</v>
      </c>
      <c r="D112" s="81">
        <v>1</v>
      </c>
      <c r="E112" s="83">
        <v>0</v>
      </c>
      <c r="F112" s="83">
        <v>0</v>
      </c>
      <c r="G112" s="86">
        <v>0</v>
      </c>
      <c r="H112" s="72">
        <f t="shared" ref="H112" si="98">(D112-C112)/C112</f>
        <v>0</v>
      </c>
      <c r="I112" s="59">
        <f t="shared" si="95"/>
        <v>0</v>
      </c>
      <c r="J112" s="72" t="e">
        <f t="shared" ref="J112:J113" si="99">(G112-F112)/F112</f>
        <v>#DIV/0!</v>
      </c>
      <c r="K112" s="30">
        <f t="shared" si="96"/>
        <v>0</v>
      </c>
    </row>
    <row r="113" spans="1:13" x14ac:dyDescent="0.2">
      <c r="A113" s="106" t="s">
        <v>183</v>
      </c>
      <c r="B113" s="156">
        <v>1</v>
      </c>
      <c r="C113" s="156">
        <v>0</v>
      </c>
      <c r="D113" s="81">
        <v>3</v>
      </c>
      <c r="E113" s="83">
        <v>0</v>
      </c>
      <c r="F113" s="83">
        <v>0</v>
      </c>
      <c r="G113" s="86">
        <v>0</v>
      </c>
      <c r="H113" s="93" t="s">
        <v>179</v>
      </c>
      <c r="I113" s="59">
        <f t="shared" si="95"/>
        <v>3</v>
      </c>
      <c r="J113" s="72" t="e">
        <f t="shared" si="99"/>
        <v>#DIV/0!</v>
      </c>
      <c r="K113" s="30">
        <f t="shared" si="96"/>
        <v>0</v>
      </c>
    </row>
    <row r="114" spans="1:13" x14ac:dyDescent="0.2">
      <c r="A114" s="106" t="s">
        <v>215</v>
      </c>
      <c r="B114" s="156">
        <v>4</v>
      </c>
      <c r="C114" s="156">
        <v>6</v>
      </c>
      <c r="D114" s="81">
        <v>5</v>
      </c>
      <c r="E114" s="83">
        <v>0</v>
      </c>
      <c r="F114" s="83">
        <v>0</v>
      </c>
      <c r="G114" s="86">
        <v>0</v>
      </c>
      <c r="H114" s="72">
        <f t="shared" si="7"/>
        <v>-0.16666666666666666</v>
      </c>
      <c r="I114" s="59">
        <f t="shared" si="8"/>
        <v>-1</v>
      </c>
      <c r="J114" s="72" t="e">
        <f t="shared" si="9"/>
        <v>#DIV/0!</v>
      </c>
      <c r="K114" s="30">
        <f t="shared" si="10"/>
        <v>0</v>
      </c>
    </row>
    <row r="115" spans="1:13" x14ac:dyDescent="0.2">
      <c r="A115" s="106" t="s">
        <v>217</v>
      </c>
      <c r="B115" s="156">
        <v>0</v>
      </c>
      <c r="C115" s="156">
        <v>0</v>
      </c>
      <c r="D115" s="102">
        <v>1</v>
      </c>
      <c r="E115" s="83"/>
      <c r="F115" s="83"/>
      <c r="G115" s="118"/>
      <c r="H115" s="93" t="s">
        <v>179</v>
      </c>
      <c r="I115" s="119">
        <f t="shared" si="8"/>
        <v>1</v>
      </c>
      <c r="J115" s="72"/>
      <c r="K115" s="30"/>
    </row>
    <row r="116" spans="1:13" x14ac:dyDescent="0.2">
      <c r="A116" s="34" t="s">
        <v>33</v>
      </c>
      <c r="B116" s="156">
        <v>1</v>
      </c>
      <c r="C116" s="156">
        <v>2</v>
      </c>
      <c r="D116" s="81">
        <v>1</v>
      </c>
      <c r="E116" s="83">
        <v>0</v>
      </c>
      <c r="F116" s="83">
        <v>0</v>
      </c>
      <c r="G116" s="86">
        <v>0</v>
      </c>
      <c r="H116" s="22">
        <f>(D116-C116)/C116</f>
        <v>-0.5</v>
      </c>
      <c r="I116" s="59">
        <f t="shared" si="8"/>
        <v>-1</v>
      </c>
      <c r="J116" s="72" t="e">
        <f t="shared" si="9"/>
        <v>#DIV/0!</v>
      </c>
      <c r="K116" s="12">
        <f t="shared" si="10"/>
        <v>0</v>
      </c>
    </row>
    <row r="117" spans="1:13" x14ac:dyDescent="0.2">
      <c r="A117" s="66" t="s">
        <v>119</v>
      </c>
      <c r="B117" s="157">
        <f t="shared" ref="B117" si="100">SUM(B103:B116)</f>
        <v>27</v>
      </c>
      <c r="C117" s="157">
        <f t="shared" ref="C117" si="101">SUM(C103:C116)</f>
        <v>33</v>
      </c>
      <c r="D117" s="85">
        <f t="shared" ref="D117:E117" si="102">SUM(D103:D116)</f>
        <v>40</v>
      </c>
      <c r="E117" s="84">
        <f t="shared" si="102"/>
        <v>0</v>
      </c>
      <c r="F117" s="84">
        <f t="shared" ref="F117:G117" si="103">SUM(F103:F116)</f>
        <v>0</v>
      </c>
      <c r="G117" s="85">
        <f t="shared" si="103"/>
        <v>0</v>
      </c>
      <c r="H117" s="110">
        <f t="shared" si="7"/>
        <v>0.21212121212121213</v>
      </c>
      <c r="I117" s="74">
        <f t="shared" si="8"/>
        <v>7</v>
      </c>
      <c r="J117" s="110" t="e">
        <f t="shared" si="9"/>
        <v>#DIV/0!</v>
      </c>
      <c r="K117" s="62">
        <f t="shared" si="10"/>
        <v>0</v>
      </c>
      <c r="L117" s="19"/>
    </row>
    <row r="118" spans="1:13" ht="7.5" hidden="1" customHeight="1" x14ac:dyDescent="0.2">
      <c r="A118" s="34"/>
      <c r="B118" s="156"/>
      <c r="C118" s="156"/>
      <c r="D118" s="81"/>
      <c r="E118" s="83"/>
      <c r="F118" s="83"/>
      <c r="G118" s="86"/>
      <c r="H118" s="72"/>
      <c r="I118" s="59"/>
      <c r="J118" s="72"/>
      <c r="K118" s="30"/>
    </row>
    <row r="119" spans="1:13" hidden="1" x14ac:dyDescent="0.2">
      <c r="A119" s="34" t="s">
        <v>15</v>
      </c>
      <c r="B119" s="156">
        <v>0</v>
      </c>
      <c r="C119" s="156">
        <v>0</v>
      </c>
      <c r="D119" s="81">
        <v>0</v>
      </c>
      <c r="E119" s="83">
        <v>0</v>
      </c>
      <c r="F119" s="83">
        <v>0</v>
      </c>
      <c r="G119" s="86">
        <v>0</v>
      </c>
      <c r="H119" s="93" t="s">
        <v>179</v>
      </c>
      <c r="I119" s="59">
        <f t="shared" si="8"/>
        <v>0</v>
      </c>
      <c r="J119" s="93" t="s">
        <v>179</v>
      </c>
      <c r="K119" s="30">
        <f t="shared" si="10"/>
        <v>0</v>
      </c>
    </row>
    <row r="120" spans="1:13" hidden="1" x14ac:dyDescent="0.2">
      <c r="A120" s="105" t="s">
        <v>181</v>
      </c>
      <c r="B120" s="156">
        <v>0</v>
      </c>
      <c r="C120" s="156">
        <v>0</v>
      </c>
      <c r="D120" s="81">
        <v>0</v>
      </c>
      <c r="E120" s="83">
        <v>0</v>
      </c>
      <c r="F120" s="83">
        <v>0</v>
      </c>
      <c r="G120" s="86">
        <v>0</v>
      </c>
      <c r="H120" s="93" t="s">
        <v>179</v>
      </c>
      <c r="I120" s="59">
        <f t="shared" si="8"/>
        <v>0</v>
      </c>
      <c r="J120" s="93" t="s">
        <v>179</v>
      </c>
      <c r="K120" s="30">
        <f t="shared" si="10"/>
        <v>0</v>
      </c>
    </row>
    <row r="121" spans="1:13" hidden="1" x14ac:dyDescent="0.2">
      <c r="A121" s="34" t="s">
        <v>14</v>
      </c>
      <c r="B121" s="156">
        <v>0</v>
      </c>
      <c r="C121" s="156">
        <v>0</v>
      </c>
      <c r="D121" s="81">
        <v>0</v>
      </c>
      <c r="E121" s="83">
        <v>0</v>
      </c>
      <c r="F121" s="83">
        <v>0</v>
      </c>
      <c r="G121" s="86">
        <v>0</v>
      </c>
      <c r="H121" s="93" t="s">
        <v>179</v>
      </c>
      <c r="I121" s="59">
        <f t="shared" si="8"/>
        <v>0</v>
      </c>
      <c r="J121" s="72" t="e">
        <f t="shared" si="9"/>
        <v>#DIV/0!</v>
      </c>
      <c r="K121" s="30">
        <f t="shared" si="10"/>
        <v>0</v>
      </c>
    </row>
    <row r="122" spans="1:13" hidden="1" x14ac:dyDescent="0.2">
      <c r="A122" s="106" t="s">
        <v>195</v>
      </c>
      <c r="B122" s="156">
        <v>0</v>
      </c>
      <c r="C122" s="156">
        <v>0</v>
      </c>
      <c r="D122" s="81">
        <v>0</v>
      </c>
      <c r="E122" s="83">
        <v>0</v>
      </c>
      <c r="F122" s="83">
        <v>0</v>
      </c>
      <c r="G122" s="86">
        <v>0</v>
      </c>
      <c r="H122" s="93" t="s">
        <v>179</v>
      </c>
      <c r="I122" s="23">
        <f t="shared" ref="I122" si="104">D122-C122</f>
        <v>0</v>
      </c>
      <c r="J122" s="93" t="s">
        <v>179</v>
      </c>
      <c r="K122" s="24">
        <f t="shared" ref="K122" si="105">G122-F122</f>
        <v>0</v>
      </c>
    </row>
    <row r="123" spans="1:13" hidden="1" x14ac:dyDescent="0.2">
      <c r="A123" s="77" t="s">
        <v>161</v>
      </c>
      <c r="B123" s="156">
        <v>0</v>
      </c>
      <c r="C123" s="156">
        <v>0</v>
      </c>
      <c r="D123" s="81">
        <v>0</v>
      </c>
      <c r="E123" s="83">
        <v>0</v>
      </c>
      <c r="F123" s="83">
        <v>0</v>
      </c>
      <c r="G123" s="86">
        <v>0</v>
      </c>
      <c r="H123" s="93" t="s">
        <v>179</v>
      </c>
      <c r="I123" s="59">
        <f t="shared" si="8"/>
        <v>0</v>
      </c>
      <c r="J123" s="93" t="s">
        <v>179</v>
      </c>
      <c r="K123" s="30">
        <f t="shared" si="10"/>
        <v>0</v>
      </c>
      <c r="M123" s="104" t="s">
        <v>207</v>
      </c>
    </row>
    <row r="124" spans="1:13" hidden="1" x14ac:dyDescent="0.2">
      <c r="A124" s="34" t="s">
        <v>162</v>
      </c>
      <c r="B124" s="156">
        <v>0</v>
      </c>
      <c r="C124" s="156">
        <v>0</v>
      </c>
      <c r="D124" s="81">
        <v>0</v>
      </c>
      <c r="E124" s="83">
        <v>0</v>
      </c>
      <c r="F124" s="83">
        <v>0</v>
      </c>
      <c r="G124" s="86">
        <v>0</v>
      </c>
      <c r="H124" s="93" t="s">
        <v>179</v>
      </c>
      <c r="I124" s="59">
        <f t="shared" ref="I124" si="106">D124-C124</f>
        <v>0</v>
      </c>
      <c r="J124" s="72" t="e">
        <f t="shared" ref="J124" si="107">(G124-F124)/F124</f>
        <v>#DIV/0!</v>
      </c>
      <c r="K124" s="30">
        <f t="shared" ref="K124" si="108">G124-F124</f>
        <v>0</v>
      </c>
    </row>
    <row r="125" spans="1:13" hidden="1" x14ac:dyDescent="0.2">
      <c r="A125" s="34" t="s">
        <v>93</v>
      </c>
      <c r="B125" s="156">
        <v>0</v>
      </c>
      <c r="C125" s="156">
        <v>0</v>
      </c>
      <c r="D125" s="81">
        <v>0</v>
      </c>
      <c r="E125" s="83">
        <v>0</v>
      </c>
      <c r="F125" s="83">
        <v>0</v>
      </c>
      <c r="G125" s="86">
        <v>0</v>
      </c>
      <c r="H125" s="93" t="s">
        <v>179</v>
      </c>
      <c r="I125" s="59">
        <f t="shared" si="8"/>
        <v>0</v>
      </c>
      <c r="J125" s="93" t="s">
        <v>179</v>
      </c>
      <c r="K125" s="30">
        <f t="shared" si="10"/>
        <v>0</v>
      </c>
    </row>
    <row r="126" spans="1:13" hidden="1" x14ac:dyDescent="0.2">
      <c r="A126" s="34" t="s">
        <v>174</v>
      </c>
      <c r="B126" s="156">
        <v>0</v>
      </c>
      <c r="C126" s="156">
        <v>0</v>
      </c>
      <c r="D126" s="81">
        <v>0</v>
      </c>
      <c r="E126" s="83">
        <v>0</v>
      </c>
      <c r="F126" s="83">
        <v>0</v>
      </c>
      <c r="G126" s="86">
        <v>0</v>
      </c>
      <c r="H126" s="93" t="s">
        <v>179</v>
      </c>
      <c r="I126" s="23">
        <f t="shared" ref="I126:I127" si="109">D126-C126</f>
        <v>0</v>
      </c>
      <c r="J126" s="93" t="s">
        <v>179</v>
      </c>
      <c r="K126" s="24">
        <f t="shared" ref="K126:K127" si="110">G126-F126</f>
        <v>0</v>
      </c>
    </row>
    <row r="127" spans="1:13" hidden="1" x14ac:dyDescent="0.2">
      <c r="A127" s="34" t="s">
        <v>173</v>
      </c>
      <c r="B127" s="156">
        <v>0</v>
      </c>
      <c r="C127" s="156">
        <v>0</v>
      </c>
      <c r="D127" s="81">
        <v>0</v>
      </c>
      <c r="E127" s="83">
        <v>0</v>
      </c>
      <c r="F127" s="83">
        <v>0</v>
      </c>
      <c r="G127" s="86">
        <v>0</v>
      </c>
      <c r="H127" s="93" t="s">
        <v>179</v>
      </c>
      <c r="I127" s="59">
        <f t="shared" si="109"/>
        <v>0</v>
      </c>
      <c r="J127" s="72" t="e">
        <f t="shared" ref="J127" si="111">(G127-F127)/F127</f>
        <v>#DIV/0!</v>
      </c>
      <c r="K127" s="30">
        <f t="shared" si="110"/>
        <v>0</v>
      </c>
    </row>
    <row r="128" spans="1:13" hidden="1" x14ac:dyDescent="0.2">
      <c r="A128" s="106" t="s">
        <v>37</v>
      </c>
      <c r="B128" s="156">
        <v>0</v>
      </c>
      <c r="C128" s="156">
        <v>0</v>
      </c>
      <c r="D128" s="81">
        <v>0</v>
      </c>
      <c r="E128" s="83">
        <v>0</v>
      </c>
      <c r="F128" s="83">
        <v>0</v>
      </c>
      <c r="G128" s="86">
        <v>0</v>
      </c>
      <c r="H128" s="93" t="s">
        <v>179</v>
      </c>
      <c r="I128" s="59">
        <f t="shared" si="8"/>
        <v>0</v>
      </c>
      <c r="J128" s="72" t="e">
        <f t="shared" si="9"/>
        <v>#DIV/0!</v>
      </c>
      <c r="K128" s="30">
        <f t="shared" si="10"/>
        <v>0</v>
      </c>
    </row>
    <row r="129" spans="1:12" hidden="1" x14ac:dyDescent="0.2">
      <c r="A129" s="106" t="s">
        <v>185</v>
      </c>
      <c r="B129" s="156">
        <v>0</v>
      </c>
      <c r="C129" s="156">
        <v>0</v>
      </c>
      <c r="D129" s="81">
        <v>0</v>
      </c>
      <c r="E129" s="83">
        <v>0</v>
      </c>
      <c r="F129" s="83">
        <v>0</v>
      </c>
      <c r="G129" s="86">
        <v>0</v>
      </c>
      <c r="H129" s="93" t="s">
        <v>179</v>
      </c>
      <c r="I129" s="59">
        <f t="shared" si="8"/>
        <v>0</v>
      </c>
      <c r="J129" s="72" t="e">
        <f t="shared" si="9"/>
        <v>#DIV/0!</v>
      </c>
      <c r="K129" s="30">
        <f t="shared" si="10"/>
        <v>0</v>
      </c>
    </row>
    <row r="130" spans="1:12" hidden="1" x14ac:dyDescent="0.2">
      <c r="A130" s="106" t="s">
        <v>186</v>
      </c>
      <c r="B130" s="156">
        <v>0</v>
      </c>
      <c r="C130" s="156">
        <v>0</v>
      </c>
      <c r="D130" s="81">
        <v>0</v>
      </c>
      <c r="E130" s="83">
        <v>0</v>
      </c>
      <c r="F130" s="83">
        <v>0</v>
      </c>
      <c r="G130" s="86">
        <v>0</v>
      </c>
      <c r="H130" s="93" t="s">
        <v>179</v>
      </c>
      <c r="I130" s="59">
        <f t="shared" si="8"/>
        <v>0</v>
      </c>
      <c r="J130" s="72" t="e">
        <f t="shared" si="9"/>
        <v>#DIV/0!</v>
      </c>
      <c r="K130" s="30">
        <f t="shared" si="10"/>
        <v>0</v>
      </c>
    </row>
    <row r="131" spans="1:12" hidden="1" x14ac:dyDescent="0.2">
      <c r="A131" s="34" t="s">
        <v>91</v>
      </c>
      <c r="B131" s="156">
        <v>0</v>
      </c>
      <c r="C131" s="156">
        <v>0</v>
      </c>
      <c r="D131" s="81">
        <v>0</v>
      </c>
      <c r="E131" s="83">
        <v>0</v>
      </c>
      <c r="F131" s="83">
        <v>0</v>
      </c>
      <c r="G131" s="86">
        <v>0</v>
      </c>
      <c r="H131" s="93" t="s">
        <v>179</v>
      </c>
      <c r="I131" s="59">
        <f t="shared" si="8"/>
        <v>0</v>
      </c>
      <c r="J131" s="72" t="e">
        <f t="shared" si="9"/>
        <v>#DIV/0!</v>
      </c>
      <c r="K131" s="30">
        <f t="shared" si="10"/>
        <v>0</v>
      </c>
    </row>
    <row r="132" spans="1:12" hidden="1" x14ac:dyDescent="0.2">
      <c r="A132" s="34" t="s">
        <v>30</v>
      </c>
      <c r="B132" s="156">
        <v>0</v>
      </c>
      <c r="C132" s="156">
        <v>0</v>
      </c>
      <c r="D132" s="81">
        <v>0</v>
      </c>
      <c r="E132" s="83">
        <v>0</v>
      </c>
      <c r="F132" s="83">
        <v>0</v>
      </c>
      <c r="G132" s="86">
        <v>0</v>
      </c>
      <c r="H132" s="93" t="s">
        <v>179</v>
      </c>
      <c r="I132" s="59">
        <f t="shared" si="8"/>
        <v>0</v>
      </c>
      <c r="J132" s="72" t="e">
        <f t="shared" si="9"/>
        <v>#DIV/0!</v>
      </c>
      <c r="K132" s="30">
        <f t="shared" si="10"/>
        <v>0</v>
      </c>
    </row>
    <row r="133" spans="1:12" hidden="1" x14ac:dyDescent="0.2">
      <c r="A133" s="106" t="s">
        <v>187</v>
      </c>
      <c r="B133" s="156">
        <v>0</v>
      </c>
      <c r="C133" s="156">
        <v>0</v>
      </c>
      <c r="D133" s="81">
        <v>0</v>
      </c>
      <c r="E133" s="83">
        <v>0</v>
      </c>
      <c r="F133" s="83">
        <v>0</v>
      </c>
      <c r="G133" s="86">
        <v>0</v>
      </c>
      <c r="H133" s="93" t="s">
        <v>179</v>
      </c>
      <c r="I133" s="59">
        <f t="shared" si="8"/>
        <v>0</v>
      </c>
      <c r="J133" s="72" t="e">
        <f t="shared" si="9"/>
        <v>#DIV/0!</v>
      </c>
      <c r="K133" s="30">
        <f t="shared" si="10"/>
        <v>0</v>
      </c>
    </row>
    <row r="134" spans="1:12" hidden="1" x14ac:dyDescent="0.2">
      <c r="A134" s="34" t="s">
        <v>70</v>
      </c>
      <c r="B134" s="156">
        <v>0</v>
      </c>
      <c r="C134" s="156">
        <v>0</v>
      </c>
      <c r="D134" s="81">
        <v>0</v>
      </c>
      <c r="E134" s="83">
        <v>0</v>
      </c>
      <c r="F134" s="83">
        <v>0</v>
      </c>
      <c r="G134" s="86">
        <v>0</v>
      </c>
      <c r="H134" s="93" t="s">
        <v>179</v>
      </c>
      <c r="I134" s="59">
        <f t="shared" si="8"/>
        <v>0</v>
      </c>
      <c r="J134" s="72" t="e">
        <f t="shared" si="9"/>
        <v>#DIV/0!</v>
      </c>
      <c r="K134" s="30">
        <f t="shared" si="10"/>
        <v>0</v>
      </c>
    </row>
    <row r="135" spans="1:12" hidden="1" x14ac:dyDescent="0.2">
      <c r="A135" s="34" t="s">
        <v>69</v>
      </c>
      <c r="B135" s="156">
        <v>0</v>
      </c>
      <c r="C135" s="156">
        <v>0</v>
      </c>
      <c r="D135" s="81">
        <v>0</v>
      </c>
      <c r="E135" s="83">
        <v>0</v>
      </c>
      <c r="F135" s="83">
        <v>0</v>
      </c>
      <c r="G135" s="86">
        <v>0</v>
      </c>
      <c r="H135" s="93" t="s">
        <v>179</v>
      </c>
      <c r="I135" s="59">
        <f t="shared" si="8"/>
        <v>0</v>
      </c>
      <c r="J135" s="93" t="s">
        <v>179</v>
      </c>
      <c r="K135" s="30">
        <f t="shared" si="10"/>
        <v>0</v>
      </c>
    </row>
    <row r="136" spans="1:12" hidden="1" x14ac:dyDescent="0.2">
      <c r="A136" s="34" t="s">
        <v>135</v>
      </c>
      <c r="B136" s="156">
        <v>0</v>
      </c>
      <c r="C136" s="156">
        <v>0</v>
      </c>
      <c r="D136" s="81">
        <v>0</v>
      </c>
      <c r="E136" s="83">
        <v>0</v>
      </c>
      <c r="F136" s="83">
        <v>0</v>
      </c>
      <c r="G136" s="86">
        <v>0</v>
      </c>
      <c r="H136" s="93" t="s">
        <v>179</v>
      </c>
      <c r="I136" s="59">
        <f t="shared" si="8"/>
        <v>0</v>
      </c>
      <c r="J136" s="93" t="s">
        <v>179</v>
      </c>
      <c r="K136" s="30">
        <f t="shared" si="10"/>
        <v>0</v>
      </c>
    </row>
    <row r="137" spans="1:12" hidden="1" x14ac:dyDescent="0.2">
      <c r="A137" s="34" t="s">
        <v>32</v>
      </c>
      <c r="B137" s="156">
        <v>0</v>
      </c>
      <c r="C137" s="156">
        <v>0</v>
      </c>
      <c r="D137" s="81">
        <v>0</v>
      </c>
      <c r="E137" s="83">
        <v>0</v>
      </c>
      <c r="F137" s="83">
        <v>0</v>
      </c>
      <c r="G137" s="86">
        <v>0</v>
      </c>
      <c r="H137" s="93" t="s">
        <v>179</v>
      </c>
      <c r="I137" s="59">
        <f t="shared" si="8"/>
        <v>0</v>
      </c>
      <c r="J137" s="93" t="s">
        <v>179</v>
      </c>
      <c r="K137" s="30">
        <f t="shared" si="10"/>
        <v>0</v>
      </c>
    </row>
    <row r="138" spans="1:12" hidden="1" x14ac:dyDescent="0.2">
      <c r="A138" s="34" t="s">
        <v>175</v>
      </c>
      <c r="B138" s="156">
        <v>0</v>
      </c>
      <c r="C138" s="156">
        <v>0</v>
      </c>
      <c r="D138" s="81">
        <v>0</v>
      </c>
      <c r="E138" s="83">
        <v>0</v>
      </c>
      <c r="F138" s="83">
        <v>0</v>
      </c>
      <c r="G138" s="86">
        <v>0</v>
      </c>
      <c r="H138" s="93" t="s">
        <v>179</v>
      </c>
      <c r="I138" s="59">
        <f t="shared" ref="I138:I139" si="112">D138-C138</f>
        <v>0</v>
      </c>
      <c r="J138" s="72" t="e">
        <f t="shared" ref="J138:J139" si="113">(G138-F138)/F138</f>
        <v>#DIV/0!</v>
      </c>
      <c r="K138" s="30">
        <f t="shared" ref="K138:K139" si="114">G138-F138</f>
        <v>0</v>
      </c>
    </row>
    <row r="139" spans="1:12" hidden="1" x14ac:dyDescent="0.2">
      <c r="A139" s="106" t="s">
        <v>184</v>
      </c>
      <c r="B139" s="156">
        <v>0</v>
      </c>
      <c r="C139" s="156">
        <v>0</v>
      </c>
      <c r="D139" s="81">
        <v>0</v>
      </c>
      <c r="E139" s="83">
        <v>0</v>
      </c>
      <c r="F139" s="83">
        <v>0</v>
      </c>
      <c r="G139" s="86">
        <v>0</v>
      </c>
      <c r="H139" s="93" t="s">
        <v>179</v>
      </c>
      <c r="I139" s="59">
        <f t="shared" si="112"/>
        <v>0</v>
      </c>
      <c r="J139" s="72" t="e">
        <f t="shared" si="113"/>
        <v>#DIV/0!</v>
      </c>
      <c r="K139" s="30">
        <f t="shared" si="114"/>
        <v>0</v>
      </c>
    </row>
    <row r="140" spans="1:12" hidden="1" x14ac:dyDescent="0.2">
      <c r="A140" s="34" t="s">
        <v>95</v>
      </c>
      <c r="B140" s="156">
        <v>0</v>
      </c>
      <c r="C140" s="156">
        <v>0</v>
      </c>
      <c r="D140" s="81">
        <v>0</v>
      </c>
      <c r="E140" s="83">
        <v>0</v>
      </c>
      <c r="F140" s="83">
        <v>0</v>
      </c>
      <c r="G140" s="86">
        <v>0</v>
      </c>
      <c r="H140" s="93" t="s">
        <v>179</v>
      </c>
      <c r="I140" s="59">
        <f t="shared" si="8"/>
        <v>0</v>
      </c>
      <c r="J140" s="72" t="e">
        <f t="shared" si="9"/>
        <v>#DIV/0!</v>
      </c>
      <c r="K140" s="12">
        <f t="shared" si="10"/>
        <v>0</v>
      </c>
    </row>
    <row r="141" spans="1:12" hidden="1" x14ac:dyDescent="0.2">
      <c r="A141" s="66" t="s">
        <v>112</v>
      </c>
      <c r="B141" s="157">
        <f t="shared" ref="B141" si="115">SUM(B119:B140)</f>
        <v>0</v>
      </c>
      <c r="C141" s="157">
        <f t="shared" ref="C141" si="116">SUM(C119:C140)</f>
        <v>0</v>
      </c>
      <c r="D141" s="85">
        <f t="shared" ref="D141:E141" si="117">SUM(D119:D140)</f>
        <v>0</v>
      </c>
      <c r="E141" s="84">
        <f t="shared" si="117"/>
        <v>0</v>
      </c>
      <c r="F141" s="84">
        <f t="shared" ref="F141:G141" si="118">SUM(F119:F140)</f>
        <v>0</v>
      </c>
      <c r="G141" s="85">
        <f t="shared" si="118"/>
        <v>0</v>
      </c>
      <c r="H141" s="147" t="s">
        <v>179</v>
      </c>
      <c r="I141" s="74">
        <f t="shared" si="8"/>
        <v>0</v>
      </c>
      <c r="J141" s="110" t="e">
        <f t="shared" si="9"/>
        <v>#DIV/0!</v>
      </c>
      <c r="K141" s="62">
        <f t="shared" si="10"/>
        <v>0</v>
      </c>
      <c r="L141" s="19"/>
    </row>
    <row r="142" spans="1:12" ht="7.5" customHeight="1" x14ac:dyDescent="0.2">
      <c r="A142" s="34"/>
      <c r="B142" s="156"/>
      <c r="C142" s="156"/>
      <c r="D142" s="81"/>
      <c r="E142" s="83"/>
      <c r="F142" s="83"/>
      <c r="G142" s="86"/>
      <c r="H142" s="72"/>
      <c r="I142" s="59"/>
      <c r="J142" s="72"/>
      <c r="K142" s="30"/>
    </row>
    <row r="143" spans="1:12" x14ac:dyDescent="0.2">
      <c r="A143" s="2" t="s">
        <v>0</v>
      </c>
      <c r="B143" s="158">
        <f t="shared" ref="B143:G143" si="119">B5+B7+B9+B15+B19+B30+B36+B41+B49+B53+B57+B63+B65+B69+B75+B81+B83+B87+B92+B96+B101+B117+B141+B17</f>
        <v>593</v>
      </c>
      <c r="C143" s="158">
        <f t="shared" si="119"/>
        <v>816</v>
      </c>
      <c r="D143" s="70">
        <f t="shared" si="119"/>
        <v>1073</v>
      </c>
      <c r="E143" s="38">
        <f t="shared" si="119"/>
        <v>0</v>
      </c>
      <c r="F143" s="38">
        <f t="shared" si="119"/>
        <v>0</v>
      </c>
      <c r="G143" s="70">
        <f t="shared" si="119"/>
        <v>0</v>
      </c>
      <c r="H143" s="113">
        <f>(D143-C143)/C143</f>
        <v>0.31495098039215685</v>
      </c>
      <c r="I143" s="114">
        <f>D143-C143</f>
        <v>257</v>
      </c>
      <c r="J143" s="113" t="e">
        <f>(G143-F143)/F143</f>
        <v>#DIV/0!</v>
      </c>
      <c r="K143" s="38">
        <f>G143-F143</f>
        <v>0</v>
      </c>
      <c r="L143" s="19"/>
    </row>
    <row r="144" spans="1:12" x14ac:dyDescent="0.2">
      <c r="A144" s="34"/>
      <c r="B144" s="156"/>
      <c r="C144" s="156"/>
      <c r="D144" s="81"/>
      <c r="E144" s="83"/>
      <c r="F144" s="83"/>
      <c r="G144" s="81"/>
      <c r="H144" s="57"/>
      <c r="I144" s="115"/>
      <c r="J144" s="72"/>
      <c r="K144" s="116"/>
    </row>
    <row r="145" spans="1:12" x14ac:dyDescent="0.2">
      <c r="A145" s="77" t="s">
        <v>3</v>
      </c>
      <c r="B145" s="156">
        <v>46</v>
      </c>
      <c r="C145" s="156">
        <v>48</v>
      </c>
      <c r="D145" s="81">
        <v>56</v>
      </c>
      <c r="E145" s="83">
        <v>0</v>
      </c>
      <c r="F145" s="83">
        <v>0</v>
      </c>
      <c r="G145" s="86">
        <v>0</v>
      </c>
      <c r="H145" s="72">
        <f>(D145-C145)/C145</f>
        <v>0.16666666666666666</v>
      </c>
      <c r="I145" s="59">
        <f>D145-C145</f>
        <v>8</v>
      </c>
      <c r="J145" s="72" t="e">
        <f>(G145-F145)/F145</f>
        <v>#DIV/0!</v>
      </c>
      <c r="K145" s="30">
        <f>G145-F145</f>
        <v>0</v>
      </c>
    </row>
    <row r="146" spans="1:12" ht="7.5" customHeight="1" x14ac:dyDescent="0.2">
      <c r="A146" s="77"/>
      <c r="B146" s="156"/>
      <c r="C146" s="156"/>
      <c r="D146" s="81"/>
      <c r="E146" s="83"/>
      <c r="F146" s="83"/>
      <c r="G146" s="86"/>
      <c r="H146" s="72"/>
      <c r="I146" s="59"/>
      <c r="J146" s="72"/>
      <c r="K146" s="30"/>
    </row>
    <row r="147" spans="1:12" x14ac:dyDescent="0.2">
      <c r="A147" s="34" t="s">
        <v>67</v>
      </c>
      <c r="B147" s="156">
        <v>52</v>
      </c>
      <c r="C147" s="156">
        <v>48</v>
      </c>
      <c r="D147" s="81">
        <v>42</v>
      </c>
      <c r="E147" s="83">
        <v>0</v>
      </c>
      <c r="F147" s="83">
        <v>0</v>
      </c>
      <c r="G147" s="86">
        <v>0</v>
      </c>
      <c r="H147" s="72">
        <f t="shared" ref="H147:H245" si="120">(D147-C147)/C147</f>
        <v>-0.125</v>
      </c>
      <c r="I147" s="59">
        <f t="shared" ref="I147:I245" si="121">D147-C147</f>
        <v>-6</v>
      </c>
      <c r="J147" s="72" t="e">
        <f t="shared" ref="J147:J245" si="122">(G147-F147)/F147</f>
        <v>#DIV/0!</v>
      </c>
      <c r="K147" s="30">
        <f t="shared" ref="K147:K245" si="123">G147-F147</f>
        <v>0</v>
      </c>
    </row>
    <row r="148" spans="1:12" ht="7.5" customHeight="1" x14ac:dyDescent="0.2">
      <c r="A148" s="34"/>
      <c r="B148" s="156"/>
      <c r="C148" s="156"/>
      <c r="D148" s="81"/>
      <c r="E148" s="83"/>
      <c r="F148" s="83"/>
      <c r="G148" s="86"/>
      <c r="H148" s="72"/>
      <c r="I148" s="59"/>
      <c r="J148" s="72"/>
      <c r="K148" s="30"/>
    </row>
    <row r="149" spans="1:12" x14ac:dyDescent="0.2">
      <c r="A149" s="34" t="s">
        <v>76</v>
      </c>
      <c r="B149" s="156">
        <v>44</v>
      </c>
      <c r="C149" s="156">
        <v>41</v>
      </c>
      <c r="D149" s="81">
        <v>48</v>
      </c>
      <c r="E149" s="83">
        <v>0</v>
      </c>
      <c r="F149" s="83">
        <v>0</v>
      </c>
      <c r="G149" s="86">
        <v>0</v>
      </c>
      <c r="H149" s="72">
        <f t="shared" si="120"/>
        <v>0.17073170731707318</v>
      </c>
      <c r="I149" s="59">
        <f t="shared" si="121"/>
        <v>7</v>
      </c>
      <c r="J149" s="72" t="e">
        <f t="shared" si="122"/>
        <v>#DIV/0!</v>
      </c>
      <c r="K149" s="30">
        <f t="shared" si="123"/>
        <v>0</v>
      </c>
    </row>
    <row r="150" spans="1:12" ht="7.5" customHeight="1" x14ac:dyDescent="0.2">
      <c r="A150" s="34"/>
      <c r="B150" s="156"/>
      <c r="C150" s="156"/>
      <c r="D150" s="81"/>
      <c r="E150" s="83"/>
      <c r="F150" s="83"/>
      <c r="G150" s="86"/>
      <c r="H150" s="72"/>
      <c r="I150" s="59"/>
      <c r="J150" s="72"/>
      <c r="K150" s="30"/>
    </row>
    <row r="151" spans="1:12" x14ac:dyDescent="0.2">
      <c r="A151" s="34" t="s">
        <v>5</v>
      </c>
      <c r="B151" s="156">
        <v>4</v>
      </c>
      <c r="C151" s="156">
        <v>3</v>
      </c>
      <c r="D151" s="81">
        <v>3</v>
      </c>
      <c r="E151" s="83">
        <v>0</v>
      </c>
      <c r="F151" s="83">
        <v>0</v>
      </c>
      <c r="G151" s="86">
        <v>0</v>
      </c>
      <c r="H151" s="72">
        <f t="shared" si="120"/>
        <v>0</v>
      </c>
      <c r="I151" s="59">
        <f t="shared" si="121"/>
        <v>0</v>
      </c>
      <c r="J151" s="72" t="e">
        <f t="shared" si="122"/>
        <v>#DIV/0!</v>
      </c>
      <c r="K151" s="30">
        <f t="shared" si="123"/>
        <v>0</v>
      </c>
    </row>
    <row r="152" spans="1:12" hidden="1" x14ac:dyDescent="0.2">
      <c r="A152" s="34" t="s">
        <v>6</v>
      </c>
      <c r="B152" s="156">
        <v>0</v>
      </c>
      <c r="C152" s="156">
        <v>0</v>
      </c>
      <c r="D152" s="81">
        <v>0</v>
      </c>
      <c r="E152" s="83">
        <v>0</v>
      </c>
      <c r="F152" s="83">
        <v>0</v>
      </c>
      <c r="G152" s="86">
        <v>0</v>
      </c>
      <c r="H152" s="72" t="s">
        <v>179</v>
      </c>
      <c r="I152" s="59">
        <f t="shared" si="121"/>
        <v>0</v>
      </c>
      <c r="J152" s="72" t="s">
        <v>179</v>
      </c>
      <c r="K152" s="12">
        <f t="shared" si="123"/>
        <v>0</v>
      </c>
    </row>
    <row r="153" spans="1:12" hidden="1" x14ac:dyDescent="0.2">
      <c r="A153" s="66" t="s">
        <v>113</v>
      </c>
      <c r="B153" s="157">
        <f t="shared" ref="B153" si="124">SUM(B151:B152)</f>
        <v>4</v>
      </c>
      <c r="C153" s="157">
        <f t="shared" ref="C153" si="125">SUM(C151:C152)</f>
        <v>3</v>
      </c>
      <c r="D153" s="85">
        <f t="shared" ref="D153:E153" si="126">SUM(D151:D152)</f>
        <v>3</v>
      </c>
      <c r="E153" s="84">
        <f t="shared" si="126"/>
        <v>0</v>
      </c>
      <c r="F153" s="84">
        <f t="shared" ref="F153:G153" si="127">SUM(F151:F152)</f>
        <v>0</v>
      </c>
      <c r="G153" s="85">
        <f t="shared" si="127"/>
        <v>0</v>
      </c>
      <c r="H153" s="110">
        <f t="shared" si="120"/>
        <v>0</v>
      </c>
      <c r="I153" s="74">
        <f t="shared" si="121"/>
        <v>0</v>
      </c>
      <c r="J153" s="110" t="e">
        <f t="shared" si="122"/>
        <v>#DIV/0!</v>
      </c>
      <c r="K153" s="62">
        <f t="shared" si="123"/>
        <v>0</v>
      </c>
      <c r="L153" s="19"/>
    </row>
    <row r="154" spans="1:12" ht="7.5" customHeight="1" x14ac:dyDescent="0.2">
      <c r="A154" s="34"/>
      <c r="B154" s="156"/>
      <c r="C154" s="156"/>
      <c r="D154" s="81"/>
      <c r="E154" s="83"/>
      <c r="F154" s="83"/>
      <c r="G154" s="86"/>
      <c r="H154" s="72"/>
      <c r="I154" s="59"/>
      <c r="J154" s="72"/>
      <c r="K154" s="30"/>
    </row>
    <row r="155" spans="1:12" x14ac:dyDescent="0.2">
      <c r="A155" s="34" t="s">
        <v>42</v>
      </c>
      <c r="B155" s="156">
        <v>13</v>
      </c>
      <c r="C155" s="156">
        <v>4</v>
      </c>
      <c r="D155" s="81">
        <v>10</v>
      </c>
      <c r="E155" s="83">
        <v>0</v>
      </c>
      <c r="F155" s="83">
        <v>0</v>
      </c>
      <c r="G155" s="86">
        <v>0</v>
      </c>
      <c r="H155" s="72">
        <f t="shared" si="120"/>
        <v>1.5</v>
      </c>
      <c r="I155" s="59">
        <f t="shared" si="121"/>
        <v>6</v>
      </c>
      <c r="J155" s="72" t="e">
        <f t="shared" si="122"/>
        <v>#DIV/0!</v>
      </c>
      <c r="K155" s="30">
        <f t="shared" si="123"/>
        <v>0</v>
      </c>
    </row>
    <row r="156" spans="1:12" x14ac:dyDescent="0.2">
      <c r="A156" s="34" t="s">
        <v>168</v>
      </c>
      <c r="B156" s="156">
        <v>1</v>
      </c>
      <c r="C156" s="156">
        <v>4</v>
      </c>
      <c r="D156" s="81">
        <v>1</v>
      </c>
      <c r="E156" s="83">
        <v>0</v>
      </c>
      <c r="F156" s="83">
        <v>0</v>
      </c>
      <c r="G156" s="86">
        <v>0</v>
      </c>
      <c r="H156" s="72">
        <f t="shared" si="120"/>
        <v>-0.75</v>
      </c>
      <c r="I156" s="59">
        <f t="shared" si="121"/>
        <v>-3</v>
      </c>
      <c r="J156" s="72" t="e">
        <f t="shared" si="122"/>
        <v>#DIV/0!</v>
      </c>
      <c r="K156" s="30">
        <f t="shared" si="123"/>
        <v>0</v>
      </c>
    </row>
    <row r="157" spans="1:12" hidden="1" x14ac:dyDescent="0.2">
      <c r="A157" s="34" t="s">
        <v>176</v>
      </c>
      <c r="B157" s="156">
        <v>0</v>
      </c>
      <c r="C157" s="156">
        <v>0</v>
      </c>
      <c r="D157" s="81">
        <v>0</v>
      </c>
      <c r="E157" s="83">
        <v>0</v>
      </c>
      <c r="F157" s="83">
        <v>0</v>
      </c>
      <c r="G157" s="86">
        <v>0</v>
      </c>
      <c r="H157" s="93" t="s">
        <v>179</v>
      </c>
      <c r="I157" s="23">
        <f t="shared" si="121"/>
        <v>0</v>
      </c>
      <c r="J157" s="93" t="s">
        <v>179</v>
      </c>
      <c r="K157" s="24">
        <f t="shared" si="123"/>
        <v>0</v>
      </c>
    </row>
    <row r="158" spans="1:12" x14ac:dyDescent="0.2">
      <c r="A158" s="34" t="s">
        <v>177</v>
      </c>
      <c r="B158" s="156">
        <v>4</v>
      </c>
      <c r="C158" s="156">
        <v>3</v>
      </c>
      <c r="D158" s="81">
        <v>2</v>
      </c>
      <c r="E158" s="83">
        <v>0</v>
      </c>
      <c r="F158" s="83">
        <v>0</v>
      </c>
      <c r="G158" s="86">
        <v>0</v>
      </c>
      <c r="H158" s="72">
        <f t="shared" ref="H158" si="128">(D158-C158)/C158</f>
        <v>-0.33333333333333331</v>
      </c>
      <c r="I158" s="59">
        <f t="shared" ref="I158" si="129">D158-C158</f>
        <v>-1</v>
      </c>
      <c r="J158" s="72" t="e">
        <f t="shared" ref="J158" si="130">(G158-F158)/F158</f>
        <v>#DIV/0!</v>
      </c>
      <c r="K158" s="30">
        <f t="shared" ref="K158" si="131">G158-F158</f>
        <v>0</v>
      </c>
    </row>
    <row r="159" spans="1:12" x14ac:dyDescent="0.2">
      <c r="A159" s="34" t="s">
        <v>43</v>
      </c>
      <c r="B159" s="156">
        <v>28</v>
      </c>
      <c r="C159" s="156">
        <v>19</v>
      </c>
      <c r="D159" s="81">
        <v>17</v>
      </c>
      <c r="E159" s="83">
        <v>0</v>
      </c>
      <c r="F159" s="83">
        <v>0</v>
      </c>
      <c r="G159" s="86">
        <v>0</v>
      </c>
      <c r="H159" s="72">
        <f t="shared" si="120"/>
        <v>-0.10526315789473684</v>
      </c>
      <c r="I159" s="59">
        <f t="shared" si="121"/>
        <v>-2</v>
      </c>
      <c r="J159" s="72" t="e">
        <f t="shared" si="122"/>
        <v>#DIV/0!</v>
      </c>
      <c r="K159" s="12">
        <f t="shared" si="123"/>
        <v>0</v>
      </c>
    </row>
    <row r="160" spans="1:12" x14ac:dyDescent="0.2">
      <c r="A160" s="66" t="s">
        <v>121</v>
      </c>
      <c r="B160" s="155">
        <f t="shared" ref="B160" si="132">SUM(B155:B159)</f>
        <v>46</v>
      </c>
      <c r="C160" s="155">
        <f t="shared" ref="C160" si="133">SUM(C155:C159)</f>
        <v>30</v>
      </c>
      <c r="D160" s="87">
        <f t="shared" ref="D160:E160" si="134">SUM(D155:D159)</f>
        <v>30</v>
      </c>
      <c r="E160" s="79">
        <f t="shared" si="134"/>
        <v>0</v>
      </c>
      <c r="F160" s="79">
        <f t="shared" ref="F160:G160" si="135">SUM(F155:F159)</f>
        <v>0</v>
      </c>
      <c r="G160" s="87">
        <f t="shared" si="135"/>
        <v>0</v>
      </c>
      <c r="H160" s="109">
        <f t="shared" si="120"/>
        <v>0</v>
      </c>
      <c r="I160" s="58">
        <f t="shared" si="121"/>
        <v>0</v>
      </c>
      <c r="J160" s="109" t="e">
        <f t="shared" si="122"/>
        <v>#DIV/0!</v>
      </c>
      <c r="K160" s="67">
        <f t="shared" si="123"/>
        <v>0</v>
      </c>
      <c r="L160" s="19"/>
    </row>
    <row r="161" spans="1:15" ht="7.5" customHeight="1" x14ac:dyDescent="0.2">
      <c r="A161" s="34"/>
      <c r="B161" s="156"/>
      <c r="C161" s="156"/>
      <c r="D161" s="81"/>
      <c r="E161" s="83"/>
      <c r="F161" s="83"/>
      <c r="G161" s="86"/>
      <c r="H161" s="72"/>
      <c r="I161" s="59"/>
      <c r="J161" s="72"/>
      <c r="K161" s="30"/>
    </row>
    <row r="162" spans="1:15" x14ac:dyDescent="0.2">
      <c r="A162" s="34" t="s">
        <v>50</v>
      </c>
      <c r="B162" s="156">
        <v>19</v>
      </c>
      <c r="C162" s="156">
        <v>24</v>
      </c>
      <c r="D162" s="81">
        <v>14</v>
      </c>
      <c r="E162" s="83">
        <v>0</v>
      </c>
      <c r="F162" s="83">
        <v>0</v>
      </c>
      <c r="G162" s="86">
        <v>0</v>
      </c>
      <c r="H162" s="72">
        <f t="shared" si="120"/>
        <v>-0.41666666666666669</v>
      </c>
      <c r="I162" s="59">
        <f t="shared" si="121"/>
        <v>-10</v>
      </c>
      <c r="J162" s="72" t="e">
        <f t="shared" si="122"/>
        <v>#DIV/0!</v>
      </c>
      <c r="K162" s="30">
        <f t="shared" si="123"/>
        <v>0</v>
      </c>
    </row>
    <row r="163" spans="1:15" x14ac:dyDescent="0.2">
      <c r="A163" s="34" t="s">
        <v>51</v>
      </c>
      <c r="B163" s="156">
        <v>8</v>
      </c>
      <c r="C163" s="156">
        <v>6</v>
      </c>
      <c r="D163" s="81">
        <v>12</v>
      </c>
      <c r="E163" s="83">
        <v>0</v>
      </c>
      <c r="F163" s="83">
        <v>0</v>
      </c>
      <c r="G163" s="86">
        <v>0</v>
      </c>
      <c r="H163" s="72">
        <f t="shared" si="120"/>
        <v>1</v>
      </c>
      <c r="I163" s="59">
        <f t="shared" si="121"/>
        <v>6</v>
      </c>
      <c r="J163" s="72" t="e">
        <f t="shared" si="122"/>
        <v>#DIV/0!</v>
      </c>
      <c r="K163" s="12">
        <f t="shared" si="123"/>
        <v>0</v>
      </c>
    </row>
    <row r="164" spans="1:15" x14ac:dyDescent="0.2">
      <c r="A164" s="66" t="s">
        <v>122</v>
      </c>
      <c r="B164" s="155">
        <f t="shared" ref="B164:C164" si="136">SUM(B162:B163)</f>
        <v>27</v>
      </c>
      <c r="C164" s="155">
        <f t="shared" si="136"/>
        <v>30</v>
      </c>
      <c r="D164" s="87">
        <f t="shared" ref="D164:E164" si="137">SUM(D162:D163)</f>
        <v>26</v>
      </c>
      <c r="E164" s="79">
        <f t="shared" si="137"/>
        <v>0</v>
      </c>
      <c r="F164" s="79">
        <f t="shared" ref="F164:G164" si="138">SUM(F162:F163)</f>
        <v>0</v>
      </c>
      <c r="G164" s="87">
        <f t="shared" si="138"/>
        <v>0</v>
      </c>
      <c r="H164" s="109">
        <f t="shared" si="120"/>
        <v>-0.13333333333333333</v>
      </c>
      <c r="I164" s="58">
        <f t="shared" si="121"/>
        <v>-4</v>
      </c>
      <c r="J164" s="109" t="e">
        <f t="shared" si="122"/>
        <v>#DIV/0!</v>
      </c>
      <c r="K164" s="67">
        <f t="shared" si="123"/>
        <v>0</v>
      </c>
      <c r="L164" s="19"/>
    </row>
    <row r="165" spans="1:15" ht="7.5" customHeight="1" x14ac:dyDescent="0.2">
      <c r="A165" s="34"/>
      <c r="B165" s="156"/>
      <c r="C165" s="156"/>
      <c r="D165" s="81"/>
      <c r="E165" s="83"/>
      <c r="F165" s="83"/>
      <c r="G165" s="86"/>
      <c r="H165" s="72"/>
      <c r="I165" s="59"/>
      <c r="J165" s="72"/>
      <c r="K165" s="30"/>
    </row>
    <row r="166" spans="1:15" x14ac:dyDescent="0.2">
      <c r="A166" s="34" t="s">
        <v>77</v>
      </c>
      <c r="B166" s="156">
        <v>6</v>
      </c>
      <c r="C166" s="156">
        <v>6</v>
      </c>
      <c r="D166" s="81">
        <v>13</v>
      </c>
      <c r="E166" s="83">
        <v>0</v>
      </c>
      <c r="F166" s="83">
        <v>0</v>
      </c>
      <c r="G166" s="86">
        <v>0</v>
      </c>
      <c r="H166" s="72">
        <f t="shared" si="120"/>
        <v>1.1666666666666667</v>
      </c>
      <c r="I166" s="59">
        <f t="shared" si="121"/>
        <v>7</v>
      </c>
      <c r="J166" s="72" t="e">
        <f t="shared" si="122"/>
        <v>#DIV/0!</v>
      </c>
      <c r="K166" s="30">
        <f t="shared" si="123"/>
        <v>0</v>
      </c>
    </row>
    <row r="167" spans="1:15" x14ac:dyDescent="0.2">
      <c r="A167" s="34" t="s">
        <v>136</v>
      </c>
      <c r="B167" s="156">
        <v>1</v>
      </c>
      <c r="C167" s="156">
        <v>2</v>
      </c>
      <c r="D167" s="81">
        <v>2</v>
      </c>
      <c r="E167" s="83">
        <v>0</v>
      </c>
      <c r="F167" s="83">
        <v>0</v>
      </c>
      <c r="G167" s="86">
        <v>0</v>
      </c>
      <c r="H167" s="72">
        <f t="shared" si="120"/>
        <v>0</v>
      </c>
      <c r="I167" s="59">
        <f t="shared" si="121"/>
        <v>0</v>
      </c>
      <c r="J167" s="72" t="e">
        <f t="shared" si="122"/>
        <v>#DIV/0!</v>
      </c>
      <c r="K167" s="30">
        <f t="shared" si="123"/>
        <v>0</v>
      </c>
    </row>
    <row r="168" spans="1:15" x14ac:dyDescent="0.2">
      <c r="A168" s="34" t="s">
        <v>137</v>
      </c>
      <c r="B168" s="156">
        <v>6</v>
      </c>
      <c r="C168" s="156">
        <v>2</v>
      </c>
      <c r="D168" s="81">
        <v>1</v>
      </c>
      <c r="E168" s="83">
        <v>0</v>
      </c>
      <c r="F168" s="83">
        <v>0</v>
      </c>
      <c r="G168" s="86">
        <v>0</v>
      </c>
      <c r="H168" s="72">
        <f t="shared" si="120"/>
        <v>-0.5</v>
      </c>
      <c r="I168" s="59">
        <f t="shared" si="121"/>
        <v>-1</v>
      </c>
      <c r="J168" s="72" t="e">
        <f t="shared" si="122"/>
        <v>#DIV/0!</v>
      </c>
      <c r="K168" s="12">
        <f t="shared" si="123"/>
        <v>0</v>
      </c>
    </row>
    <row r="169" spans="1:15" x14ac:dyDescent="0.2">
      <c r="A169" s="66" t="s">
        <v>128</v>
      </c>
      <c r="B169" s="157">
        <f t="shared" ref="B169:C169" si="139">SUM(B166:B168)</f>
        <v>13</v>
      </c>
      <c r="C169" s="157">
        <f t="shared" si="139"/>
        <v>10</v>
      </c>
      <c r="D169" s="85">
        <f t="shared" ref="D169:E169" si="140">SUM(D166:D168)</f>
        <v>16</v>
      </c>
      <c r="E169" s="84">
        <f t="shared" si="140"/>
        <v>0</v>
      </c>
      <c r="F169" s="84">
        <f t="shared" ref="F169:G169" si="141">SUM(F166:F168)</f>
        <v>0</v>
      </c>
      <c r="G169" s="85">
        <f t="shared" si="141"/>
        <v>0</v>
      </c>
      <c r="H169" s="110">
        <f t="shared" si="120"/>
        <v>0.6</v>
      </c>
      <c r="I169" s="74">
        <f t="shared" si="121"/>
        <v>6</v>
      </c>
      <c r="J169" s="110" t="e">
        <f t="shared" si="122"/>
        <v>#DIV/0!</v>
      </c>
      <c r="K169" s="62">
        <f t="shared" si="123"/>
        <v>0</v>
      </c>
      <c r="L169" s="19"/>
    </row>
    <row r="170" spans="1:15" ht="7.5" customHeight="1" x14ac:dyDescent="0.2">
      <c r="A170" s="34"/>
      <c r="B170" s="156"/>
      <c r="C170" s="156"/>
      <c r="D170" s="81"/>
      <c r="E170" s="83"/>
      <c r="F170" s="83"/>
      <c r="G170" s="86"/>
      <c r="H170" s="72"/>
      <c r="I170" s="59"/>
      <c r="J170" s="72"/>
      <c r="K170" s="30"/>
    </row>
    <row r="171" spans="1:15" x14ac:dyDescent="0.2">
      <c r="A171" s="34" t="s">
        <v>53</v>
      </c>
      <c r="B171" s="156">
        <v>10</v>
      </c>
      <c r="C171" s="156">
        <v>14</v>
      </c>
      <c r="D171" s="81">
        <v>13</v>
      </c>
      <c r="E171" s="83">
        <v>0</v>
      </c>
      <c r="F171" s="83">
        <v>0</v>
      </c>
      <c r="G171" s="86">
        <v>0</v>
      </c>
      <c r="H171" s="72">
        <f t="shared" si="120"/>
        <v>-7.1428571428571425E-2</v>
      </c>
      <c r="I171" s="59">
        <f t="shared" si="121"/>
        <v>-1</v>
      </c>
      <c r="J171" s="72" t="e">
        <f t="shared" si="122"/>
        <v>#DIV/0!</v>
      </c>
      <c r="K171" s="30">
        <f t="shared" si="123"/>
        <v>0</v>
      </c>
    </row>
    <row r="172" spans="1:15" x14ac:dyDescent="0.2">
      <c r="A172" s="34" t="s">
        <v>54</v>
      </c>
      <c r="B172" s="156">
        <v>19</v>
      </c>
      <c r="C172" s="156">
        <v>24</v>
      </c>
      <c r="D172" s="81">
        <v>13</v>
      </c>
      <c r="E172" s="83">
        <v>0</v>
      </c>
      <c r="F172" s="83">
        <v>0</v>
      </c>
      <c r="G172" s="86">
        <v>0</v>
      </c>
      <c r="H172" s="72">
        <f t="shared" si="120"/>
        <v>-0.45833333333333331</v>
      </c>
      <c r="I172" s="59">
        <f t="shared" si="121"/>
        <v>-11</v>
      </c>
      <c r="J172" s="72" t="e">
        <f t="shared" si="122"/>
        <v>#DIV/0!</v>
      </c>
      <c r="K172" s="12">
        <f t="shared" si="123"/>
        <v>0</v>
      </c>
    </row>
    <row r="173" spans="1:15" x14ac:dyDescent="0.2">
      <c r="A173" s="66" t="s">
        <v>123</v>
      </c>
      <c r="B173" s="157">
        <f t="shared" ref="B173:C173" si="142">SUM(B171:B172)</f>
        <v>29</v>
      </c>
      <c r="C173" s="157">
        <f t="shared" si="142"/>
        <v>38</v>
      </c>
      <c r="D173" s="85">
        <f t="shared" ref="D173:E173" si="143">SUM(D171:D172)</f>
        <v>26</v>
      </c>
      <c r="E173" s="84">
        <f t="shared" si="143"/>
        <v>0</v>
      </c>
      <c r="F173" s="84">
        <f t="shared" ref="F173:G173" si="144">SUM(F171:F172)</f>
        <v>0</v>
      </c>
      <c r="G173" s="85">
        <f t="shared" si="144"/>
        <v>0</v>
      </c>
      <c r="H173" s="110">
        <f t="shared" si="120"/>
        <v>-0.31578947368421051</v>
      </c>
      <c r="I173" s="74">
        <f t="shared" si="121"/>
        <v>-12</v>
      </c>
      <c r="J173" s="110" t="e">
        <f t="shared" si="122"/>
        <v>#DIV/0!</v>
      </c>
      <c r="K173" s="62">
        <f t="shared" si="123"/>
        <v>0</v>
      </c>
      <c r="L173" s="19"/>
    </row>
    <row r="174" spans="1:15" ht="7.5" customHeight="1" x14ac:dyDescent="0.2">
      <c r="A174" s="34"/>
      <c r="B174" s="156"/>
      <c r="C174" s="156"/>
      <c r="D174" s="81"/>
      <c r="E174" s="83"/>
      <c r="F174" s="83"/>
      <c r="G174" s="86"/>
      <c r="H174" s="72"/>
      <c r="I174" s="59"/>
      <c r="J174" s="72"/>
      <c r="K174" s="30"/>
    </row>
    <row r="175" spans="1:15" x14ac:dyDescent="0.2">
      <c r="A175" s="34" t="s">
        <v>7</v>
      </c>
      <c r="B175" s="156">
        <v>10</v>
      </c>
      <c r="C175" s="156">
        <v>16</v>
      </c>
      <c r="D175" s="81">
        <v>7</v>
      </c>
      <c r="E175" s="83">
        <v>0</v>
      </c>
      <c r="F175" s="83">
        <v>0</v>
      </c>
      <c r="G175" s="86">
        <v>0</v>
      </c>
      <c r="H175" s="72">
        <f t="shared" si="120"/>
        <v>-0.5625</v>
      </c>
      <c r="I175" s="59">
        <f t="shared" si="121"/>
        <v>-9</v>
      </c>
      <c r="J175" s="72" t="e">
        <f t="shared" si="122"/>
        <v>#DIV/0!</v>
      </c>
      <c r="K175" s="30">
        <f t="shared" si="123"/>
        <v>0</v>
      </c>
      <c r="O175" s="104" t="s">
        <v>97</v>
      </c>
    </row>
    <row r="176" spans="1:15" ht="7.5" customHeight="1" x14ac:dyDescent="0.2">
      <c r="A176" s="34"/>
      <c r="B176" s="156"/>
      <c r="C176" s="156"/>
      <c r="D176" s="81"/>
      <c r="E176" s="83"/>
      <c r="F176" s="83"/>
      <c r="G176" s="86"/>
      <c r="H176" s="72"/>
      <c r="I176" s="59"/>
      <c r="J176" s="72"/>
      <c r="K176" s="30"/>
    </row>
    <row r="177" spans="1:12" x14ac:dyDescent="0.2">
      <c r="A177" s="34" t="s">
        <v>62</v>
      </c>
      <c r="B177" s="156">
        <v>6</v>
      </c>
      <c r="C177" s="156">
        <v>10</v>
      </c>
      <c r="D177" s="81">
        <v>5</v>
      </c>
      <c r="E177" s="83">
        <v>0</v>
      </c>
      <c r="F177" s="83">
        <v>0</v>
      </c>
      <c r="G177" s="86">
        <v>0</v>
      </c>
      <c r="H177" s="72">
        <f t="shared" si="120"/>
        <v>-0.5</v>
      </c>
      <c r="I177" s="59">
        <f t="shared" si="121"/>
        <v>-5</v>
      </c>
      <c r="J177" s="72" t="e">
        <f t="shared" si="122"/>
        <v>#DIV/0!</v>
      </c>
      <c r="K177" s="30">
        <f t="shared" si="123"/>
        <v>0</v>
      </c>
    </row>
    <row r="178" spans="1:12" x14ac:dyDescent="0.2">
      <c r="A178" s="34" t="s">
        <v>63</v>
      </c>
      <c r="B178" s="156">
        <v>21</v>
      </c>
      <c r="C178" s="156">
        <v>20</v>
      </c>
      <c r="D178" s="81">
        <v>20</v>
      </c>
      <c r="E178" s="83">
        <v>0</v>
      </c>
      <c r="F178" s="83">
        <v>0</v>
      </c>
      <c r="G178" s="86">
        <v>0</v>
      </c>
      <c r="H178" s="72">
        <f t="shared" si="120"/>
        <v>0</v>
      </c>
      <c r="I178" s="59">
        <f t="shared" si="121"/>
        <v>0</v>
      </c>
      <c r="J178" s="72" t="e">
        <f t="shared" si="122"/>
        <v>#DIV/0!</v>
      </c>
      <c r="K178" s="12">
        <f t="shared" si="123"/>
        <v>0</v>
      </c>
    </row>
    <row r="179" spans="1:12" x14ac:dyDescent="0.2">
      <c r="A179" s="66" t="s">
        <v>124</v>
      </c>
      <c r="B179" s="157">
        <f t="shared" ref="B179:C179" si="145">SUM(B177:B178)</f>
        <v>27</v>
      </c>
      <c r="C179" s="157">
        <f t="shared" si="145"/>
        <v>30</v>
      </c>
      <c r="D179" s="85">
        <f t="shared" ref="D179:E179" si="146">SUM(D177:D178)</f>
        <v>25</v>
      </c>
      <c r="E179" s="84">
        <f t="shared" si="146"/>
        <v>0</v>
      </c>
      <c r="F179" s="84">
        <f t="shared" ref="F179:G179" si="147">SUM(F177:F178)</f>
        <v>0</v>
      </c>
      <c r="G179" s="85">
        <f t="shared" si="147"/>
        <v>0</v>
      </c>
      <c r="H179" s="110">
        <f t="shared" si="120"/>
        <v>-0.16666666666666666</v>
      </c>
      <c r="I179" s="74">
        <f t="shared" si="121"/>
        <v>-5</v>
      </c>
      <c r="J179" s="110" t="e">
        <f t="shared" si="122"/>
        <v>#DIV/0!</v>
      </c>
      <c r="K179" s="62">
        <f t="shared" si="123"/>
        <v>0</v>
      </c>
      <c r="L179" s="19"/>
    </row>
    <row r="180" spans="1:12" ht="7.5" customHeight="1" x14ac:dyDescent="0.2">
      <c r="A180" s="34"/>
      <c r="B180" s="156"/>
      <c r="C180" s="156"/>
      <c r="D180" s="81"/>
      <c r="E180" s="83"/>
      <c r="F180" s="83"/>
      <c r="G180" s="86"/>
      <c r="H180" s="72"/>
      <c r="I180" s="59"/>
      <c r="J180" s="72"/>
      <c r="K180" s="30"/>
    </row>
    <row r="181" spans="1:12" x14ac:dyDescent="0.2">
      <c r="A181" s="34" t="s">
        <v>47</v>
      </c>
      <c r="B181" s="156">
        <v>2</v>
      </c>
      <c r="C181" s="156">
        <v>0</v>
      </c>
      <c r="D181" s="81">
        <v>1</v>
      </c>
      <c r="E181" s="83">
        <v>0</v>
      </c>
      <c r="F181" s="83">
        <v>0</v>
      </c>
      <c r="G181" s="86">
        <v>0</v>
      </c>
      <c r="H181" s="93" t="s">
        <v>179</v>
      </c>
      <c r="I181" s="59">
        <f t="shared" si="121"/>
        <v>1</v>
      </c>
      <c r="J181" s="72" t="e">
        <f t="shared" si="122"/>
        <v>#DIV/0!</v>
      </c>
      <c r="K181" s="30">
        <f t="shared" si="123"/>
        <v>0</v>
      </c>
    </row>
    <row r="182" spans="1:12" x14ac:dyDescent="0.2">
      <c r="A182" s="34" t="s">
        <v>48</v>
      </c>
      <c r="B182" s="156">
        <v>3</v>
      </c>
      <c r="C182" s="156">
        <v>3</v>
      </c>
      <c r="D182" s="81">
        <v>1</v>
      </c>
      <c r="E182" s="83">
        <v>0</v>
      </c>
      <c r="F182" s="83">
        <v>0</v>
      </c>
      <c r="G182" s="86">
        <v>0</v>
      </c>
      <c r="H182" s="72">
        <f t="shared" si="120"/>
        <v>-0.66666666666666663</v>
      </c>
      <c r="I182" s="59">
        <f t="shared" si="121"/>
        <v>-2</v>
      </c>
      <c r="J182" s="72" t="e">
        <f t="shared" si="122"/>
        <v>#DIV/0!</v>
      </c>
      <c r="K182" s="12">
        <f t="shared" si="123"/>
        <v>0</v>
      </c>
    </row>
    <row r="183" spans="1:12" x14ac:dyDescent="0.2">
      <c r="A183" s="66" t="s">
        <v>125</v>
      </c>
      <c r="B183" s="155">
        <f t="shared" ref="B183:C183" si="148">SUM(B181:B182)</f>
        <v>5</v>
      </c>
      <c r="C183" s="155">
        <f t="shared" si="148"/>
        <v>3</v>
      </c>
      <c r="D183" s="87">
        <f t="shared" ref="D183:E183" si="149">SUM(D181:D182)</f>
        <v>2</v>
      </c>
      <c r="E183" s="79">
        <f t="shared" si="149"/>
        <v>0</v>
      </c>
      <c r="F183" s="79">
        <f t="shared" ref="F183:G183" si="150">SUM(F181:F182)</f>
        <v>0</v>
      </c>
      <c r="G183" s="87">
        <f t="shared" si="150"/>
        <v>0</v>
      </c>
      <c r="H183" s="109">
        <f t="shared" si="120"/>
        <v>-0.33333333333333331</v>
      </c>
      <c r="I183" s="58">
        <f t="shared" si="121"/>
        <v>-1</v>
      </c>
      <c r="J183" s="109" t="e">
        <f t="shared" si="122"/>
        <v>#DIV/0!</v>
      </c>
      <c r="K183" s="67">
        <f t="shared" si="123"/>
        <v>0</v>
      </c>
      <c r="L183" s="19"/>
    </row>
    <row r="184" spans="1:12" ht="7.5" customHeight="1" x14ac:dyDescent="0.2">
      <c r="A184" s="34"/>
      <c r="B184" s="156"/>
      <c r="C184" s="156"/>
      <c r="D184" s="81"/>
      <c r="E184" s="83"/>
      <c r="F184" s="83"/>
      <c r="G184" s="86"/>
      <c r="H184" s="72"/>
      <c r="I184" s="59"/>
      <c r="J184" s="72"/>
      <c r="K184" s="30"/>
    </row>
    <row r="185" spans="1:12" x14ac:dyDescent="0.2">
      <c r="A185" s="34" t="s">
        <v>163</v>
      </c>
      <c r="B185" s="156">
        <v>12</v>
      </c>
      <c r="C185" s="156">
        <v>19</v>
      </c>
      <c r="D185" s="81">
        <v>20</v>
      </c>
      <c r="E185" s="83">
        <v>0</v>
      </c>
      <c r="F185" s="83">
        <v>0</v>
      </c>
      <c r="G185" s="86">
        <v>0</v>
      </c>
      <c r="H185" s="72">
        <f t="shared" si="120"/>
        <v>5.2631578947368418E-2</v>
      </c>
      <c r="I185" s="59">
        <f t="shared" si="121"/>
        <v>1</v>
      </c>
      <c r="J185" s="72" t="e">
        <f t="shared" si="122"/>
        <v>#DIV/0!</v>
      </c>
      <c r="K185" s="30">
        <f t="shared" si="123"/>
        <v>0</v>
      </c>
    </row>
    <row r="186" spans="1:12" ht="7.5" hidden="1" customHeight="1" x14ac:dyDescent="0.2">
      <c r="A186" s="34"/>
      <c r="B186" s="156"/>
      <c r="C186" s="156"/>
      <c r="D186" s="81"/>
      <c r="E186" s="83"/>
      <c r="F186" s="83"/>
      <c r="G186" s="86"/>
      <c r="H186" s="72"/>
      <c r="I186" s="59"/>
      <c r="J186" s="72"/>
      <c r="K186" s="30"/>
    </row>
    <row r="187" spans="1:12" hidden="1" x14ac:dyDescent="0.2">
      <c r="A187" s="34" t="s">
        <v>178</v>
      </c>
      <c r="B187" s="156">
        <v>0</v>
      </c>
      <c r="C187" s="156">
        <v>0</v>
      </c>
      <c r="D187" s="81">
        <v>0</v>
      </c>
      <c r="E187" s="83">
        <v>0</v>
      </c>
      <c r="F187" s="83">
        <v>0</v>
      </c>
      <c r="G187" s="86">
        <v>0</v>
      </c>
      <c r="H187" s="93" t="s">
        <v>179</v>
      </c>
      <c r="I187" s="23">
        <f t="shared" ref="I187" si="151">D187-C187</f>
        <v>0</v>
      </c>
      <c r="J187" s="93" t="s">
        <v>179</v>
      </c>
      <c r="K187" s="24">
        <f t="shared" ref="K187" si="152">G187-F187</f>
        <v>0</v>
      </c>
    </row>
    <row r="188" spans="1:12" ht="7.5" customHeight="1" x14ac:dyDescent="0.2">
      <c r="A188" s="34"/>
      <c r="B188" s="156"/>
      <c r="C188" s="156"/>
      <c r="D188" s="81"/>
      <c r="E188" s="83"/>
      <c r="F188" s="83"/>
      <c r="G188" s="86"/>
      <c r="H188" s="72"/>
      <c r="I188" s="59"/>
      <c r="J188" s="72"/>
      <c r="K188" s="30"/>
    </row>
    <row r="189" spans="1:12" ht="12.75" customHeight="1" x14ac:dyDescent="0.2">
      <c r="A189" s="120" t="s">
        <v>196</v>
      </c>
      <c r="B189" s="156">
        <v>5</v>
      </c>
      <c r="C189" s="156">
        <v>8</v>
      </c>
      <c r="D189" s="81">
        <v>8</v>
      </c>
      <c r="E189" s="83">
        <v>0</v>
      </c>
      <c r="F189" s="83">
        <v>0</v>
      </c>
      <c r="G189" s="86">
        <v>0</v>
      </c>
      <c r="H189" s="22">
        <f>(D189-C189)/C189</f>
        <v>0</v>
      </c>
      <c r="I189" s="23">
        <f t="shared" ref="I189" si="153">D189-C189</f>
        <v>0</v>
      </c>
      <c r="J189" s="93" t="s">
        <v>179</v>
      </c>
      <c r="K189" s="24">
        <f t="shared" ref="K189" si="154">G189-F189</f>
        <v>0</v>
      </c>
    </row>
    <row r="190" spans="1:12" ht="7.5" customHeight="1" x14ac:dyDescent="0.2">
      <c r="A190" s="34"/>
      <c r="B190" s="156"/>
      <c r="C190" s="156"/>
      <c r="D190" s="102"/>
      <c r="E190" s="83"/>
      <c r="F190" s="83"/>
      <c r="G190" s="118"/>
      <c r="H190" s="72"/>
      <c r="I190" s="119"/>
      <c r="J190" s="72"/>
      <c r="K190" s="30"/>
    </row>
    <row r="191" spans="1:12" ht="12.75" customHeight="1" x14ac:dyDescent="0.2">
      <c r="A191" s="77" t="s">
        <v>164</v>
      </c>
      <c r="B191" s="156">
        <v>3</v>
      </c>
      <c r="C191" s="156">
        <v>5</v>
      </c>
      <c r="D191" s="81">
        <v>4</v>
      </c>
      <c r="E191" s="83">
        <v>0</v>
      </c>
      <c r="F191" s="83">
        <v>0</v>
      </c>
      <c r="G191" s="86">
        <v>0</v>
      </c>
      <c r="H191" s="72">
        <f t="shared" ref="H191" si="155">(D191-C191)/C191</f>
        <v>-0.2</v>
      </c>
      <c r="I191" s="59">
        <f t="shared" ref="I191" si="156">D191-C191</f>
        <v>-1</v>
      </c>
      <c r="J191" s="72" t="e">
        <f t="shared" ref="J191" si="157">(G191-F191)/F191</f>
        <v>#DIV/0!</v>
      </c>
      <c r="K191" s="30">
        <f t="shared" ref="K191" si="158">G191-F191</f>
        <v>0</v>
      </c>
    </row>
    <row r="192" spans="1:12" ht="7.5" customHeight="1" x14ac:dyDescent="0.2">
      <c r="A192" s="34"/>
      <c r="B192" s="156"/>
      <c r="C192" s="156"/>
      <c r="D192" s="81"/>
      <c r="E192" s="83"/>
      <c r="F192" s="83"/>
      <c r="G192" s="86"/>
      <c r="H192" s="72"/>
      <c r="I192" s="59"/>
      <c r="J192" s="72"/>
      <c r="K192" s="30"/>
    </row>
    <row r="193" spans="1:12" x14ac:dyDescent="0.2">
      <c r="A193" s="34" t="s">
        <v>55</v>
      </c>
      <c r="B193" s="156">
        <v>1</v>
      </c>
      <c r="C193" s="156">
        <v>0</v>
      </c>
      <c r="D193" s="81">
        <v>0</v>
      </c>
      <c r="E193" s="83">
        <v>0</v>
      </c>
      <c r="F193" s="83">
        <v>0</v>
      </c>
      <c r="G193" s="86">
        <v>0</v>
      </c>
      <c r="H193" s="93" t="s">
        <v>179</v>
      </c>
      <c r="I193" s="59">
        <f t="shared" si="121"/>
        <v>0</v>
      </c>
      <c r="J193" s="72" t="e">
        <f t="shared" si="122"/>
        <v>#DIV/0!</v>
      </c>
      <c r="K193" s="30">
        <f t="shared" si="123"/>
        <v>0</v>
      </c>
    </row>
    <row r="194" spans="1:12" x14ac:dyDescent="0.2">
      <c r="A194" s="77" t="s">
        <v>56</v>
      </c>
      <c r="B194" s="156">
        <v>32</v>
      </c>
      <c r="C194" s="156">
        <v>23</v>
      </c>
      <c r="D194" s="81">
        <v>26</v>
      </c>
      <c r="E194" s="83">
        <v>0</v>
      </c>
      <c r="F194" s="83">
        <v>0</v>
      </c>
      <c r="G194" s="86">
        <v>0</v>
      </c>
      <c r="H194" s="72">
        <f t="shared" si="120"/>
        <v>0.13043478260869565</v>
      </c>
      <c r="I194" s="59">
        <f t="shared" si="121"/>
        <v>3</v>
      </c>
      <c r="J194" s="72" t="e">
        <f t="shared" si="122"/>
        <v>#DIV/0!</v>
      </c>
      <c r="K194" s="30">
        <f t="shared" si="123"/>
        <v>0</v>
      </c>
    </row>
    <row r="195" spans="1:12" x14ac:dyDescent="0.2">
      <c r="A195" s="77" t="s">
        <v>57</v>
      </c>
      <c r="B195" s="156">
        <v>4</v>
      </c>
      <c r="C195" s="156">
        <v>7</v>
      </c>
      <c r="D195" s="81">
        <v>10</v>
      </c>
      <c r="E195" s="83">
        <v>0</v>
      </c>
      <c r="F195" s="83">
        <v>0</v>
      </c>
      <c r="G195" s="86">
        <v>0</v>
      </c>
      <c r="H195" s="72">
        <f t="shared" si="120"/>
        <v>0.42857142857142855</v>
      </c>
      <c r="I195" s="59">
        <f t="shared" si="121"/>
        <v>3</v>
      </c>
      <c r="J195" s="72" t="e">
        <f t="shared" si="122"/>
        <v>#DIV/0!</v>
      </c>
      <c r="K195" s="30">
        <f t="shared" si="123"/>
        <v>0</v>
      </c>
    </row>
    <row r="196" spans="1:12" x14ac:dyDescent="0.2">
      <c r="A196" s="77" t="s">
        <v>58</v>
      </c>
      <c r="B196" s="156">
        <v>18</v>
      </c>
      <c r="C196" s="156">
        <v>9</v>
      </c>
      <c r="D196" s="81">
        <v>7</v>
      </c>
      <c r="E196" s="83">
        <v>0</v>
      </c>
      <c r="F196" s="83">
        <v>0</v>
      </c>
      <c r="G196" s="86">
        <v>0</v>
      </c>
      <c r="H196" s="72">
        <f t="shared" si="120"/>
        <v>-0.22222222222222221</v>
      </c>
      <c r="I196" s="59">
        <f t="shared" si="121"/>
        <v>-2</v>
      </c>
      <c r="J196" s="72" t="e">
        <f t="shared" si="122"/>
        <v>#DIV/0!</v>
      </c>
      <c r="K196" s="30">
        <f t="shared" si="123"/>
        <v>0</v>
      </c>
    </row>
    <row r="197" spans="1:12" x14ac:dyDescent="0.2">
      <c r="A197" s="77" t="s">
        <v>59</v>
      </c>
      <c r="B197" s="156">
        <v>3</v>
      </c>
      <c r="C197" s="156">
        <v>1</v>
      </c>
      <c r="D197" s="81">
        <v>1</v>
      </c>
      <c r="E197" s="83">
        <v>0</v>
      </c>
      <c r="F197" s="83">
        <v>0</v>
      </c>
      <c r="G197" s="86">
        <v>0</v>
      </c>
      <c r="H197" s="72">
        <f t="shared" si="120"/>
        <v>0</v>
      </c>
      <c r="I197" s="59">
        <f t="shared" si="121"/>
        <v>0</v>
      </c>
      <c r="J197" s="72" t="e">
        <f t="shared" si="122"/>
        <v>#DIV/0!</v>
      </c>
      <c r="K197" s="30">
        <f t="shared" si="123"/>
        <v>0</v>
      </c>
    </row>
    <row r="198" spans="1:12" x14ac:dyDescent="0.2">
      <c r="A198" s="77" t="s">
        <v>60</v>
      </c>
      <c r="B198" s="156">
        <v>19</v>
      </c>
      <c r="C198" s="156">
        <v>15</v>
      </c>
      <c r="D198" s="81">
        <v>19</v>
      </c>
      <c r="E198" s="83">
        <v>0</v>
      </c>
      <c r="F198" s="83">
        <v>0</v>
      </c>
      <c r="G198" s="86">
        <v>0</v>
      </c>
      <c r="H198" s="72">
        <f t="shared" si="120"/>
        <v>0.26666666666666666</v>
      </c>
      <c r="I198" s="59">
        <f t="shared" si="121"/>
        <v>4</v>
      </c>
      <c r="J198" s="72" t="e">
        <f t="shared" si="122"/>
        <v>#DIV/0!</v>
      </c>
      <c r="K198" s="30">
        <f t="shared" si="123"/>
        <v>0</v>
      </c>
    </row>
    <row r="199" spans="1:12" hidden="1" x14ac:dyDescent="0.2">
      <c r="A199" s="34" t="s">
        <v>61</v>
      </c>
      <c r="B199" s="156">
        <v>0</v>
      </c>
      <c r="C199" s="156">
        <v>0</v>
      </c>
      <c r="D199" s="81">
        <v>0</v>
      </c>
      <c r="E199" s="83">
        <v>0</v>
      </c>
      <c r="F199" s="83">
        <v>0</v>
      </c>
      <c r="G199" s="86">
        <v>0</v>
      </c>
      <c r="H199" s="93" t="s">
        <v>179</v>
      </c>
      <c r="I199" s="59">
        <f t="shared" si="121"/>
        <v>0</v>
      </c>
      <c r="J199" s="93" t="s">
        <v>179</v>
      </c>
      <c r="K199" s="30">
        <f t="shared" si="123"/>
        <v>0</v>
      </c>
    </row>
    <row r="200" spans="1:12" x14ac:dyDescent="0.2">
      <c r="A200" s="66" t="s">
        <v>126</v>
      </c>
      <c r="B200" s="155">
        <f t="shared" ref="B200" si="159">SUM(B193:B199)</f>
        <v>77</v>
      </c>
      <c r="C200" s="155">
        <f t="shared" ref="C200" si="160">SUM(C193:C199)</f>
        <v>55</v>
      </c>
      <c r="D200" s="87">
        <f t="shared" ref="D200:E200" si="161">SUM(D193:D199)</f>
        <v>63</v>
      </c>
      <c r="E200" s="79">
        <f t="shared" si="161"/>
        <v>0</v>
      </c>
      <c r="F200" s="79">
        <f t="shared" ref="F200:G200" si="162">SUM(F193:F199)</f>
        <v>0</v>
      </c>
      <c r="G200" s="87">
        <f t="shared" si="162"/>
        <v>0</v>
      </c>
      <c r="H200" s="109">
        <f t="shared" si="120"/>
        <v>0.14545454545454545</v>
      </c>
      <c r="I200" s="58">
        <f t="shared" si="121"/>
        <v>8</v>
      </c>
      <c r="J200" s="109" t="e">
        <f t="shared" si="122"/>
        <v>#DIV/0!</v>
      </c>
      <c r="K200" s="67">
        <f t="shared" si="123"/>
        <v>0</v>
      </c>
      <c r="L200" s="19"/>
    </row>
    <row r="201" spans="1:12" ht="7.5" customHeight="1" x14ac:dyDescent="0.2">
      <c r="A201" s="34"/>
      <c r="B201" s="156"/>
      <c r="C201" s="156"/>
      <c r="D201" s="81"/>
      <c r="E201" s="83"/>
      <c r="F201" s="83"/>
      <c r="G201" s="86"/>
      <c r="H201" s="72"/>
      <c r="I201" s="59"/>
      <c r="J201" s="72"/>
      <c r="K201" s="30"/>
    </row>
    <row r="202" spans="1:12" x14ac:dyDescent="0.2">
      <c r="A202" s="34" t="s">
        <v>64</v>
      </c>
      <c r="B202" s="156">
        <v>9</v>
      </c>
      <c r="C202" s="156">
        <v>7</v>
      </c>
      <c r="D202" s="81">
        <v>10</v>
      </c>
      <c r="E202" s="83">
        <v>0</v>
      </c>
      <c r="F202" s="83">
        <v>0</v>
      </c>
      <c r="G202" s="86">
        <v>0</v>
      </c>
      <c r="H202" s="72">
        <f t="shared" si="120"/>
        <v>0.42857142857142855</v>
      </c>
      <c r="I202" s="59">
        <f t="shared" si="121"/>
        <v>3</v>
      </c>
      <c r="J202" s="72" t="e">
        <f t="shared" si="122"/>
        <v>#DIV/0!</v>
      </c>
      <c r="K202" s="30">
        <f t="shared" si="123"/>
        <v>0</v>
      </c>
    </row>
    <row r="203" spans="1:12" ht="7.5" customHeight="1" x14ac:dyDescent="0.2">
      <c r="A203" s="34"/>
      <c r="B203" s="156"/>
      <c r="C203" s="156"/>
      <c r="D203" s="81"/>
      <c r="E203" s="83"/>
      <c r="F203" s="83"/>
      <c r="G203" s="86"/>
      <c r="H203" s="72"/>
      <c r="I203" s="59"/>
      <c r="J203" s="72"/>
      <c r="K203" s="30"/>
    </row>
    <row r="204" spans="1:12" x14ac:dyDescent="0.2">
      <c r="A204" s="34" t="s">
        <v>65</v>
      </c>
      <c r="B204" s="156">
        <v>13</v>
      </c>
      <c r="C204" s="156">
        <v>12</v>
      </c>
      <c r="D204" s="81">
        <v>4</v>
      </c>
      <c r="E204" s="83">
        <v>0</v>
      </c>
      <c r="F204" s="83">
        <v>0</v>
      </c>
      <c r="G204" s="86">
        <v>0</v>
      </c>
      <c r="H204" s="72">
        <f t="shared" si="120"/>
        <v>-0.66666666666666663</v>
      </c>
      <c r="I204" s="59">
        <f t="shared" si="121"/>
        <v>-8</v>
      </c>
      <c r="J204" s="72" t="e">
        <f t="shared" si="122"/>
        <v>#DIV/0!</v>
      </c>
      <c r="K204" s="30">
        <f t="shared" si="123"/>
        <v>0</v>
      </c>
    </row>
    <row r="205" spans="1:12" ht="7.5" customHeight="1" x14ac:dyDescent="0.2">
      <c r="A205" s="34"/>
      <c r="B205" s="156"/>
      <c r="C205" s="156"/>
      <c r="D205" s="81"/>
      <c r="E205" s="83"/>
      <c r="F205" s="83"/>
      <c r="G205" s="86"/>
      <c r="H205" s="72"/>
      <c r="I205" s="59"/>
      <c r="J205" s="72"/>
      <c r="K205" s="30"/>
    </row>
    <row r="206" spans="1:12" x14ac:dyDescent="0.2">
      <c r="A206" s="34" t="s">
        <v>8</v>
      </c>
      <c r="B206" s="156">
        <v>65</v>
      </c>
      <c r="C206" s="156">
        <v>66</v>
      </c>
      <c r="D206" s="81">
        <v>36</v>
      </c>
      <c r="E206" s="83">
        <v>0</v>
      </c>
      <c r="F206" s="83">
        <v>0</v>
      </c>
      <c r="G206" s="86">
        <v>0</v>
      </c>
      <c r="H206" s="72">
        <f t="shared" si="120"/>
        <v>-0.45454545454545453</v>
      </c>
      <c r="I206" s="59">
        <f t="shared" si="121"/>
        <v>-30</v>
      </c>
      <c r="J206" s="72" t="e">
        <f t="shared" si="122"/>
        <v>#DIV/0!</v>
      </c>
      <c r="K206" s="30">
        <f t="shared" si="123"/>
        <v>0</v>
      </c>
    </row>
    <row r="207" spans="1:12" x14ac:dyDescent="0.2">
      <c r="A207" s="106" t="s">
        <v>197</v>
      </c>
      <c r="B207" s="156">
        <v>1</v>
      </c>
      <c r="C207" s="156">
        <v>0</v>
      </c>
      <c r="D207" s="102">
        <v>9</v>
      </c>
      <c r="E207" s="83">
        <v>0</v>
      </c>
      <c r="F207" s="83">
        <v>0</v>
      </c>
      <c r="G207" s="118">
        <v>0</v>
      </c>
      <c r="H207" s="72" t="s">
        <v>179</v>
      </c>
      <c r="I207" s="59">
        <f t="shared" ref="I207:I210" si="163">D207-C207</f>
        <v>9</v>
      </c>
      <c r="J207" s="72" t="s">
        <v>179</v>
      </c>
      <c r="K207" s="30">
        <f t="shared" ref="K207:K209" si="164">G207-F207</f>
        <v>0</v>
      </c>
    </row>
    <row r="208" spans="1:12" x14ac:dyDescent="0.2">
      <c r="A208" s="106" t="s">
        <v>198</v>
      </c>
      <c r="B208" s="156">
        <v>2</v>
      </c>
      <c r="C208" s="156">
        <v>10</v>
      </c>
      <c r="D208" s="102">
        <v>7</v>
      </c>
      <c r="E208" s="83">
        <v>0</v>
      </c>
      <c r="F208" s="83">
        <v>0</v>
      </c>
      <c r="G208" s="118">
        <v>0</v>
      </c>
      <c r="H208" s="72">
        <f t="shared" si="120"/>
        <v>-0.3</v>
      </c>
      <c r="I208" s="59">
        <f t="shared" si="163"/>
        <v>-3</v>
      </c>
      <c r="J208" s="72" t="s">
        <v>179</v>
      </c>
      <c r="K208" s="30">
        <f t="shared" si="164"/>
        <v>0</v>
      </c>
    </row>
    <row r="209" spans="1:12" x14ac:dyDescent="0.2">
      <c r="A209" s="34" t="s">
        <v>9</v>
      </c>
      <c r="B209" s="156">
        <v>37</v>
      </c>
      <c r="C209" s="156">
        <v>35</v>
      </c>
      <c r="D209" s="102">
        <v>35</v>
      </c>
      <c r="E209" s="83">
        <v>0</v>
      </c>
      <c r="F209" s="83">
        <v>0</v>
      </c>
      <c r="G209" s="118">
        <v>0</v>
      </c>
      <c r="H209" s="72">
        <f t="shared" ref="H209:H210" si="165">(D209-C209)/C209</f>
        <v>0</v>
      </c>
      <c r="I209" s="59">
        <f t="shared" si="163"/>
        <v>0</v>
      </c>
      <c r="J209" s="72" t="e">
        <f t="shared" ref="J209" si="166">(G209-F209)/F209</f>
        <v>#DIV/0!</v>
      </c>
      <c r="K209" s="30">
        <f t="shared" si="164"/>
        <v>0</v>
      </c>
    </row>
    <row r="210" spans="1:12" x14ac:dyDescent="0.2">
      <c r="A210" s="106" t="s">
        <v>199</v>
      </c>
      <c r="B210" s="156">
        <v>0</v>
      </c>
      <c r="C210" s="156">
        <v>7</v>
      </c>
      <c r="D210" s="81">
        <v>12</v>
      </c>
      <c r="E210" s="83">
        <v>0</v>
      </c>
      <c r="F210" s="83">
        <v>0</v>
      </c>
      <c r="G210" s="86">
        <v>0</v>
      </c>
      <c r="H210" s="72">
        <f t="shared" si="165"/>
        <v>0.7142857142857143</v>
      </c>
      <c r="I210" s="59">
        <f t="shared" si="163"/>
        <v>5</v>
      </c>
      <c r="J210" s="93" t="s">
        <v>179</v>
      </c>
      <c r="K210" s="30">
        <f t="shared" ref="K210" si="167">G210-F210</f>
        <v>0</v>
      </c>
    </row>
    <row r="211" spans="1:12" x14ac:dyDescent="0.2">
      <c r="A211" s="66" t="s">
        <v>142</v>
      </c>
      <c r="B211" s="157">
        <f t="shared" ref="B211:C211" si="168">SUM(B206:B210)</f>
        <v>105</v>
      </c>
      <c r="C211" s="157">
        <f t="shared" si="168"/>
        <v>118</v>
      </c>
      <c r="D211" s="85">
        <f t="shared" ref="D211:E211" si="169">SUM(D206:D210)</f>
        <v>99</v>
      </c>
      <c r="E211" s="84">
        <f t="shared" si="169"/>
        <v>0</v>
      </c>
      <c r="F211" s="84">
        <f t="shared" ref="F211:G211" si="170">SUM(F206:F210)</f>
        <v>0</v>
      </c>
      <c r="G211" s="85">
        <f t="shared" si="170"/>
        <v>0</v>
      </c>
      <c r="H211" s="110">
        <f t="shared" si="120"/>
        <v>-0.16101694915254236</v>
      </c>
      <c r="I211" s="74">
        <f t="shared" si="121"/>
        <v>-19</v>
      </c>
      <c r="J211" s="110" t="e">
        <f t="shared" si="122"/>
        <v>#DIV/0!</v>
      </c>
      <c r="K211" s="62">
        <f t="shared" si="123"/>
        <v>0</v>
      </c>
      <c r="L211" s="19"/>
    </row>
    <row r="212" spans="1:12" ht="7.5" customHeight="1" x14ac:dyDescent="0.2">
      <c r="A212" s="34"/>
      <c r="B212" s="156"/>
      <c r="C212" s="156"/>
      <c r="D212" s="81"/>
      <c r="E212" s="83"/>
      <c r="F212" s="83"/>
      <c r="G212" s="86"/>
      <c r="H212" s="72"/>
      <c r="I212" s="59"/>
      <c r="J212" s="72"/>
      <c r="K212" s="30"/>
    </row>
    <row r="213" spans="1:12" x14ac:dyDescent="0.2">
      <c r="A213" s="34" t="s">
        <v>45</v>
      </c>
      <c r="B213" s="156">
        <v>41</v>
      </c>
      <c r="C213" s="156">
        <v>28</v>
      </c>
      <c r="D213" s="81">
        <v>26</v>
      </c>
      <c r="E213" s="83">
        <v>0</v>
      </c>
      <c r="F213" s="83">
        <v>0</v>
      </c>
      <c r="G213" s="86">
        <v>0</v>
      </c>
      <c r="H213" s="72">
        <f t="shared" si="120"/>
        <v>-7.1428571428571425E-2</v>
      </c>
      <c r="I213" s="59">
        <f t="shared" si="121"/>
        <v>-2</v>
      </c>
      <c r="J213" s="72" t="e">
        <f t="shared" si="122"/>
        <v>#DIV/0!</v>
      </c>
      <c r="K213" s="30">
        <f t="shared" si="123"/>
        <v>0</v>
      </c>
    </row>
    <row r="214" spans="1:12" ht="7.5" customHeight="1" x14ac:dyDescent="0.2">
      <c r="A214" s="34"/>
      <c r="B214" s="156"/>
      <c r="C214" s="156"/>
      <c r="D214" s="81"/>
      <c r="E214" s="83"/>
      <c r="F214" s="83"/>
      <c r="G214" s="86"/>
      <c r="H214" s="72"/>
      <c r="I214" s="59"/>
      <c r="J214" s="72"/>
      <c r="K214" s="30"/>
    </row>
    <row r="215" spans="1:12" x14ac:dyDescent="0.2">
      <c r="A215" s="34" t="s">
        <v>49</v>
      </c>
      <c r="B215" s="156">
        <v>4</v>
      </c>
      <c r="C215" s="156">
        <v>4</v>
      </c>
      <c r="D215" s="81">
        <v>10</v>
      </c>
      <c r="E215" s="83">
        <v>0</v>
      </c>
      <c r="F215" s="83">
        <v>0</v>
      </c>
      <c r="G215" s="86">
        <v>0</v>
      </c>
      <c r="H215" s="72">
        <f t="shared" si="120"/>
        <v>1.5</v>
      </c>
      <c r="I215" s="59">
        <f t="shared" si="121"/>
        <v>6</v>
      </c>
      <c r="J215" s="72" t="e">
        <f t="shared" si="122"/>
        <v>#DIV/0!</v>
      </c>
      <c r="K215" s="30">
        <f t="shared" si="123"/>
        <v>0</v>
      </c>
    </row>
    <row r="216" spans="1:12" x14ac:dyDescent="0.2">
      <c r="A216" s="34" t="s">
        <v>138</v>
      </c>
      <c r="B216" s="156">
        <v>5</v>
      </c>
      <c r="C216" s="156">
        <v>4</v>
      </c>
      <c r="D216" s="81">
        <v>1</v>
      </c>
      <c r="E216" s="83">
        <v>0</v>
      </c>
      <c r="F216" s="83">
        <v>0</v>
      </c>
      <c r="G216" s="86">
        <v>0</v>
      </c>
      <c r="H216" s="72">
        <f t="shared" si="120"/>
        <v>-0.75</v>
      </c>
      <c r="I216" s="59">
        <f t="shared" si="121"/>
        <v>-3</v>
      </c>
      <c r="J216" s="72" t="e">
        <f t="shared" si="122"/>
        <v>#DIV/0!</v>
      </c>
      <c r="K216" s="12">
        <f t="shared" si="123"/>
        <v>0</v>
      </c>
      <c r="L216" s="73"/>
    </row>
    <row r="217" spans="1:12" x14ac:dyDescent="0.2">
      <c r="A217" s="66" t="s">
        <v>140</v>
      </c>
      <c r="B217" s="157">
        <f t="shared" ref="B217:C217" si="171">SUM(B215:B216)</f>
        <v>9</v>
      </c>
      <c r="C217" s="157">
        <f t="shared" si="171"/>
        <v>8</v>
      </c>
      <c r="D217" s="85">
        <f t="shared" ref="D217:E217" si="172">SUM(D215:D216)</f>
        <v>11</v>
      </c>
      <c r="E217" s="84">
        <f t="shared" si="172"/>
        <v>0</v>
      </c>
      <c r="F217" s="84">
        <f t="shared" ref="F217:G217" si="173">SUM(F215:F216)</f>
        <v>0</v>
      </c>
      <c r="G217" s="85">
        <f t="shared" si="173"/>
        <v>0</v>
      </c>
      <c r="H217" s="110">
        <f t="shared" si="120"/>
        <v>0.375</v>
      </c>
      <c r="I217" s="74">
        <f t="shared" si="121"/>
        <v>3</v>
      </c>
      <c r="J217" s="110" t="e">
        <f t="shared" si="122"/>
        <v>#DIV/0!</v>
      </c>
      <c r="K217" s="62">
        <f t="shared" si="123"/>
        <v>0</v>
      </c>
      <c r="L217" s="75"/>
    </row>
    <row r="218" spans="1:12" ht="7.5" customHeight="1" x14ac:dyDescent="0.2">
      <c r="A218" s="34"/>
      <c r="B218" s="156"/>
      <c r="C218" s="156"/>
      <c r="D218" s="81"/>
      <c r="E218" s="83"/>
      <c r="F218" s="83"/>
      <c r="G218" s="86"/>
      <c r="H218" s="72"/>
      <c r="I218" s="59"/>
      <c r="J218" s="72"/>
      <c r="K218" s="30"/>
      <c r="L218" s="73"/>
    </row>
    <row r="219" spans="1:12" x14ac:dyDescent="0.2">
      <c r="A219" s="34" t="s">
        <v>66</v>
      </c>
      <c r="B219" s="156">
        <v>11</v>
      </c>
      <c r="C219" s="156">
        <v>5</v>
      </c>
      <c r="D219" s="81">
        <v>13</v>
      </c>
      <c r="E219" s="83">
        <v>0</v>
      </c>
      <c r="F219" s="83">
        <v>0</v>
      </c>
      <c r="G219" s="86">
        <v>0</v>
      </c>
      <c r="H219" s="72">
        <f t="shared" si="120"/>
        <v>1.6</v>
      </c>
      <c r="I219" s="59">
        <f t="shared" si="121"/>
        <v>8</v>
      </c>
      <c r="J219" s="72" t="e">
        <f t="shared" si="122"/>
        <v>#DIV/0!</v>
      </c>
      <c r="K219" s="30">
        <f t="shared" si="123"/>
        <v>0</v>
      </c>
    </row>
    <row r="220" spans="1:12" x14ac:dyDescent="0.2">
      <c r="A220" s="34" t="s">
        <v>225</v>
      </c>
      <c r="B220" s="156">
        <v>0</v>
      </c>
      <c r="C220" s="156">
        <v>0</v>
      </c>
      <c r="D220" s="102">
        <v>0</v>
      </c>
      <c r="E220" s="83"/>
      <c r="F220" s="83"/>
      <c r="G220" s="118"/>
      <c r="H220" s="72" t="s">
        <v>179</v>
      </c>
      <c r="I220" s="119">
        <f t="shared" si="121"/>
        <v>0</v>
      </c>
      <c r="J220" s="72"/>
      <c r="K220" s="30"/>
    </row>
    <row r="221" spans="1:12" x14ac:dyDescent="0.2">
      <c r="A221" s="169" t="s">
        <v>226</v>
      </c>
      <c r="B221" s="155">
        <v>11</v>
      </c>
      <c r="C221" s="155">
        <v>5</v>
      </c>
      <c r="D221" s="170">
        <v>13</v>
      </c>
      <c r="E221" s="79"/>
      <c r="F221" s="79"/>
      <c r="G221" s="171"/>
      <c r="H221" s="109">
        <f t="shared" si="120"/>
        <v>1.6</v>
      </c>
      <c r="I221" s="142">
        <f t="shared" si="121"/>
        <v>8</v>
      </c>
      <c r="J221" s="72"/>
      <c r="K221" s="30"/>
    </row>
    <row r="222" spans="1:12" ht="7.5" customHeight="1" x14ac:dyDescent="0.2">
      <c r="A222" s="34"/>
      <c r="B222" s="156"/>
      <c r="C222" s="156"/>
      <c r="D222" s="81"/>
      <c r="E222" s="83"/>
      <c r="F222" s="83"/>
      <c r="G222" s="86"/>
      <c r="H222" s="72"/>
      <c r="I222" s="59"/>
      <c r="J222" s="72"/>
      <c r="K222" s="30"/>
    </row>
    <row r="223" spans="1:12" x14ac:dyDescent="0.2">
      <c r="A223" s="34" t="s">
        <v>38</v>
      </c>
      <c r="B223" s="156">
        <v>19</v>
      </c>
      <c r="C223" s="156">
        <v>27</v>
      </c>
      <c r="D223" s="81">
        <v>28</v>
      </c>
      <c r="E223" s="83">
        <v>0</v>
      </c>
      <c r="F223" s="83">
        <v>0</v>
      </c>
      <c r="G223" s="86">
        <v>0</v>
      </c>
      <c r="H223" s="72">
        <f t="shared" si="120"/>
        <v>3.7037037037037035E-2</v>
      </c>
      <c r="I223" s="59">
        <f t="shared" si="121"/>
        <v>1</v>
      </c>
      <c r="J223" s="72" t="e">
        <f t="shared" si="122"/>
        <v>#DIV/0!</v>
      </c>
      <c r="K223" s="30">
        <f t="shared" si="123"/>
        <v>0</v>
      </c>
    </row>
    <row r="224" spans="1:12" x14ac:dyDescent="0.2">
      <c r="A224" s="106" t="s">
        <v>211</v>
      </c>
      <c r="B224" s="156">
        <v>0</v>
      </c>
      <c r="C224" s="156">
        <v>1</v>
      </c>
      <c r="D224" s="81">
        <v>2</v>
      </c>
      <c r="E224" s="83">
        <v>0</v>
      </c>
      <c r="F224" s="83">
        <v>0</v>
      </c>
      <c r="G224" s="86">
        <v>0</v>
      </c>
      <c r="H224" s="72">
        <f t="shared" si="120"/>
        <v>1</v>
      </c>
      <c r="I224" s="59">
        <f t="shared" ref="I224" si="174">D224-C224</f>
        <v>1</v>
      </c>
      <c r="J224" s="72"/>
      <c r="K224" s="30"/>
    </row>
    <row r="225" spans="1:13" x14ac:dyDescent="0.2">
      <c r="A225" s="34" t="s">
        <v>39</v>
      </c>
      <c r="B225" s="156">
        <v>50</v>
      </c>
      <c r="C225" s="156">
        <v>70</v>
      </c>
      <c r="D225" s="81">
        <v>73</v>
      </c>
      <c r="E225" s="83">
        <v>0</v>
      </c>
      <c r="F225" s="83">
        <v>0</v>
      </c>
      <c r="G225" s="86">
        <v>0</v>
      </c>
      <c r="H225" s="72">
        <f>(D225-C225)/C225</f>
        <v>4.2857142857142858E-2</v>
      </c>
      <c r="I225" s="59">
        <f>D225-C225</f>
        <v>3</v>
      </c>
      <c r="J225" s="72"/>
      <c r="K225" s="30"/>
    </row>
    <row r="226" spans="1:13" x14ac:dyDescent="0.2">
      <c r="A226" s="106" t="s">
        <v>216</v>
      </c>
      <c r="B226" s="156">
        <v>0</v>
      </c>
      <c r="C226" s="156">
        <v>0</v>
      </c>
      <c r="D226" s="81">
        <v>1</v>
      </c>
      <c r="E226" s="83">
        <v>0</v>
      </c>
      <c r="F226" s="83">
        <v>0</v>
      </c>
      <c r="G226" s="86">
        <v>0</v>
      </c>
      <c r="H226" s="72" t="s">
        <v>179</v>
      </c>
      <c r="I226" s="59">
        <f>D226-C226</f>
        <v>1</v>
      </c>
      <c r="J226" s="72" t="e">
        <f t="shared" si="122"/>
        <v>#DIV/0!</v>
      </c>
      <c r="K226" s="12">
        <f t="shared" si="123"/>
        <v>0</v>
      </c>
    </row>
    <row r="227" spans="1:13" x14ac:dyDescent="0.2">
      <c r="A227" s="66" t="s">
        <v>120</v>
      </c>
      <c r="B227" s="157">
        <f t="shared" ref="B227:C227" si="175">SUM(B223:B226)</f>
        <v>69</v>
      </c>
      <c r="C227" s="157">
        <f t="shared" si="175"/>
        <v>98</v>
      </c>
      <c r="D227" s="85">
        <f t="shared" ref="D227:E227" si="176">SUM(D223:D226)</f>
        <v>104</v>
      </c>
      <c r="E227" s="84">
        <f t="shared" si="176"/>
        <v>0</v>
      </c>
      <c r="F227" s="84">
        <f t="shared" ref="F227:G227" si="177">SUM(F223:F226)</f>
        <v>0</v>
      </c>
      <c r="G227" s="85">
        <f t="shared" si="177"/>
        <v>0</v>
      </c>
      <c r="H227" s="110">
        <f t="shared" si="120"/>
        <v>6.1224489795918366E-2</v>
      </c>
      <c r="I227" s="74">
        <f t="shared" si="121"/>
        <v>6</v>
      </c>
      <c r="J227" s="110" t="e">
        <f t="shared" si="122"/>
        <v>#DIV/0!</v>
      </c>
      <c r="K227" s="62">
        <f t="shared" si="123"/>
        <v>0</v>
      </c>
      <c r="L227" s="19"/>
    </row>
    <row r="228" spans="1:13" ht="7.5" customHeight="1" x14ac:dyDescent="0.2">
      <c r="A228" s="66"/>
      <c r="B228" s="156"/>
      <c r="C228" s="156"/>
      <c r="D228" s="83"/>
      <c r="E228" s="90"/>
      <c r="F228" s="83"/>
      <c r="G228" s="83"/>
      <c r="H228" s="117"/>
      <c r="I228" s="59"/>
      <c r="J228" s="72"/>
      <c r="K228" s="12"/>
      <c r="L228" s="19"/>
    </row>
    <row r="229" spans="1:13" ht="12.75" customHeight="1" x14ac:dyDescent="0.2">
      <c r="A229" s="34" t="s">
        <v>169</v>
      </c>
      <c r="B229" s="156">
        <v>1</v>
      </c>
      <c r="C229" s="156">
        <v>4</v>
      </c>
      <c r="D229" s="81">
        <v>7</v>
      </c>
      <c r="E229" s="83">
        <v>0</v>
      </c>
      <c r="F229" s="83">
        <v>0</v>
      </c>
      <c r="G229" s="86">
        <v>0</v>
      </c>
      <c r="H229" s="72">
        <f t="shared" ref="H229" si="178">(D229-C229)/C229</f>
        <v>0.75</v>
      </c>
      <c r="I229" s="59">
        <f t="shared" ref="I229:I231" si="179">D229-C229</f>
        <v>3</v>
      </c>
      <c r="J229" s="72" t="e">
        <f t="shared" ref="J229" si="180">(G229-F229)/F229</f>
        <v>#DIV/0!</v>
      </c>
      <c r="K229" s="30">
        <f t="shared" ref="K229:K231" si="181">G229-F229</f>
        <v>0</v>
      </c>
      <c r="L229" s="19"/>
    </row>
    <row r="230" spans="1:13" x14ac:dyDescent="0.2">
      <c r="A230" s="106" t="s">
        <v>200</v>
      </c>
      <c r="B230" s="156">
        <v>0</v>
      </c>
      <c r="C230" s="156">
        <v>1</v>
      </c>
      <c r="D230" s="81">
        <v>0</v>
      </c>
      <c r="E230" s="83">
        <v>0</v>
      </c>
      <c r="F230" s="83">
        <v>0</v>
      </c>
      <c r="G230" s="86">
        <v>0</v>
      </c>
      <c r="H230" s="72" t="s">
        <v>179</v>
      </c>
      <c r="I230" s="59">
        <f t="shared" si="179"/>
        <v>-1</v>
      </c>
      <c r="J230" s="72" t="s">
        <v>179</v>
      </c>
      <c r="K230" s="30">
        <f t="shared" si="181"/>
        <v>0</v>
      </c>
      <c r="L230" s="19"/>
    </row>
    <row r="231" spans="1:13" x14ac:dyDescent="0.2">
      <c r="A231" s="121" t="s">
        <v>111</v>
      </c>
      <c r="B231" s="157">
        <f t="shared" ref="B231" si="182">SUM(B229:B230)</f>
        <v>1</v>
      </c>
      <c r="C231" s="157">
        <f t="shared" ref="C231" si="183">SUM(C229:C230)</f>
        <v>5</v>
      </c>
      <c r="D231" s="85">
        <f t="shared" ref="D231:E231" si="184">SUM(D229:D230)</f>
        <v>7</v>
      </c>
      <c r="E231" s="84">
        <f t="shared" si="184"/>
        <v>0</v>
      </c>
      <c r="F231" s="84">
        <f t="shared" ref="F231:G231" si="185">SUM(F229:F230)</f>
        <v>0</v>
      </c>
      <c r="G231" s="85">
        <f t="shared" si="185"/>
        <v>0</v>
      </c>
      <c r="H231" s="110">
        <f t="shared" ref="H231" si="186">(D231-C231)/C231</f>
        <v>0.4</v>
      </c>
      <c r="I231" s="74">
        <f t="shared" si="179"/>
        <v>2</v>
      </c>
      <c r="J231" s="110" t="e">
        <f t="shared" ref="J231" si="187">(G231-F231)/F231</f>
        <v>#DIV/0!</v>
      </c>
      <c r="K231" s="62">
        <f t="shared" si="181"/>
        <v>0</v>
      </c>
      <c r="L231" s="19"/>
    </row>
    <row r="232" spans="1:13" ht="7.5" customHeight="1" x14ac:dyDescent="0.2">
      <c r="A232" s="25"/>
      <c r="B232" s="156"/>
      <c r="C232" s="156"/>
      <c r="D232" s="81"/>
      <c r="E232" s="80"/>
      <c r="F232" s="80"/>
      <c r="G232" s="82"/>
      <c r="H232" s="22"/>
      <c r="I232" s="23"/>
      <c r="J232" s="22"/>
      <c r="K232" s="24"/>
    </row>
    <row r="233" spans="1:13" x14ac:dyDescent="0.2">
      <c r="A233" s="25" t="s">
        <v>16</v>
      </c>
      <c r="B233" s="156">
        <v>32</v>
      </c>
      <c r="C233" s="156">
        <v>28</v>
      </c>
      <c r="D233" s="81">
        <v>32</v>
      </c>
      <c r="E233" s="80">
        <v>0</v>
      </c>
      <c r="F233" s="80">
        <v>0</v>
      </c>
      <c r="G233" s="82">
        <v>0</v>
      </c>
      <c r="H233" s="22">
        <f t="shared" si="120"/>
        <v>0.14285714285714285</v>
      </c>
      <c r="I233" s="23">
        <f t="shared" si="121"/>
        <v>4</v>
      </c>
      <c r="J233" s="22" t="e">
        <f t="shared" si="122"/>
        <v>#DIV/0!</v>
      </c>
      <c r="K233" s="24">
        <f t="shared" si="123"/>
        <v>0</v>
      </c>
    </row>
    <row r="234" spans="1:13" ht="7.5" hidden="1" customHeight="1" x14ac:dyDescent="0.2">
      <c r="A234" s="25"/>
      <c r="B234" s="156"/>
      <c r="C234" s="156"/>
      <c r="D234" s="81"/>
      <c r="E234" s="80"/>
      <c r="F234" s="80"/>
      <c r="G234" s="82"/>
      <c r="H234" s="22"/>
      <c r="I234" s="23"/>
      <c r="J234" s="22"/>
      <c r="K234" s="24"/>
    </row>
    <row r="235" spans="1:13" hidden="1" x14ac:dyDescent="0.2">
      <c r="A235" s="25" t="s">
        <v>35</v>
      </c>
      <c r="B235" s="156">
        <v>0</v>
      </c>
      <c r="C235" s="156">
        <v>0</v>
      </c>
      <c r="D235" s="81">
        <v>0</v>
      </c>
      <c r="E235" s="80">
        <v>0</v>
      </c>
      <c r="F235" s="80">
        <v>0</v>
      </c>
      <c r="G235" s="82">
        <v>0</v>
      </c>
      <c r="H235" s="72" t="s">
        <v>179</v>
      </c>
      <c r="I235" s="23">
        <f t="shared" si="121"/>
        <v>0</v>
      </c>
      <c r="J235" s="22" t="e">
        <f t="shared" si="122"/>
        <v>#DIV/0!</v>
      </c>
      <c r="K235" s="24">
        <f t="shared" si="123"/>
        <v>0</v>
      </c>
    </row>
    <row r="236" spans="1:13" hidden="1" x14ac:dyDescent="0.2">
      <c r="A236" s="25" t="s">
        <v>36</v>
      </c>
      <c r="B236" s="156">
        <v>0</v>
      </c>
      <c r="C236" s="156">
        <v>0</v>
      </c>
      <c r="D236" s="81">
        <v>0</v>
      </c>
      <c r="E236" s="80">
        <v>0</v>
      </c>
      <c r="F236" s="80">
        <v>0</v>
      </c>
      <c r="G236" s="82">
        <v>0</v>
      </c>
      <c r="H236" s="72" t="s">
        <v>179</v>
      </c>
      <c r="I236" s="23">
        <f t="shared" si="121"/>
        <v>0</v>
      </c>
      <c r="J236" s="22" t="e">
        <f t="shared" si="122"/>
        <v>#DIV/0!</v>
      </c>
      <c r="K236" s="24">
        <f t="shared" si="123"/>
        <v>0</v>
      </c>
    </row>
    <row r="237" spans="1:13" hidden="1" x14ac:dyDescent="0.2">
      <c r="A237" s="25" t="s">
        <v>34</v>
      </c>
      <c r="B237" s="156">
        <v>0</v>
      </c>
      <c r="C237" s="156">
        <v>0</v>
      </c>
      <c r="D237" s="81">
        <v>0</v>
      </c>
      <c r="E237" s="80">
        <v>0</v>
      </c>
      <c r="F237" s="80">
        <v>0</v>
      </c>
      <c r="G237" s="82">
        <v>0</v>
      </c>
      <c r="H237" s="72" t="s">
        <v>179</v>
      </c>
      <c r="I237" s="23">
        <f t="shared" si="121"/>
        <v>0</v>
      </c>
      <c r="J237" s="22" t="e">
        <f t="shared" si="122"/>
        <v>#DIV/0!</v>
      </c>
      <c r="K237" s="24">
        <f t="shared" si="123"/>
        <v>0</v>
      </c>
      <c r="M237" s="104" t="s">
        <v>207</v>
      </c>
    </row>
    <row r="238" spans="1:13" hidden="1" x14ac:dyDescent="0.2">
      <c r="A238" s="25" t="s">
        <v>94</v>
      </c>
      <c r="B238" s="156">
        <v>0</v>
      </c>
      <c r="C238" s="156">
        <v>0</v>
      </c>
      <c r="D238" s="81">
        <v>0</v>
      </c>
      <c r="E238" s="80">
        <v>0</v>
      </c>
      <c r="F238" s="80">
        <v>0</v>
      </c>
      <c r="G238" s="82">
        <v>0</v>
      </c>
      <c r="H238" s="72" t="s">
        <v>179</v>
      </c>
      <c r="I238" s="23">
        <f t="shared" si="121"/>
        <v>0</v>
      </c>
      <c r="J238" s="22" t="e">
        <f t="shared" si="122"/>
        <v>#DIV/0!</v>
      </c>
      <c r="K238" s="10">
        <f t="shared" si="123"/>
        <v>0</v>
      </c>
    </row>
    <row r="239" spans="1:13" hidden="1" x14ac:dyDescent="0.2">
      <c r="A239" s="61" t="s">
        <v>112</v>
      </c>
      <c r="B239" s="157">
        <f t="shared" ref="B239" si="188">SUM(B235:B238)</f>
        <v>0</v>
      </c>
      <c r="C239" s="157">
        <f t="shared" ref="C239" si="189">SUM(C235:C238)</f>
        <v>0</v>
      </c>
      <c r="D239" s="85">
        <f t="shared" ref="D239:E239" si="190">SUM(D235:D238)</f>
        <v>0</v>
      </c>
      <c r="E239" s="84">
        <f t="shared" si="190"/>
        <v>0</v>
      </c>
      <c r="F239" s="84">
        <f t="shared" ref="F239:G239" si="191">SUM(F235:F238)</f>
        <v>0</v>
      </c>
      <c r="G239" s="85">
        <f t="shared" si="191"/>
        <v>0</v>
      </c>
      <c r="H239" s="148" t="s">
        <v>179</v>
      </c>
      <c r="I239" s="64">
        <f t="shared" si="121"/>
        <v>0</v>
      </c>
      <c r="J239" s="63" t="e">
        <f t="shared" si="122"/>
        <v>#DIV/0!</v>
      </c>
      <c r="K239" s="65">
        <f t="shared" si="123"/>
        <v>0</v>
      </c>
      <c r="L239" s="19"/>
    </row>
    <row r="240" spans="1:13" ht="7.5" hidden="1" customHeight="1" x14ac:dyDescent="0.2">
      <c r="A240" s="25"/>
      <c r="B240" s="156"/>
      <c r="C240" s="156"/>
      <c r="D240" s="81"/>
      <c r="E240" s="80"/>
      <c r="F240" s="80"/>
      <c r="G240" s="82"/>
      <c r="H240" s="22"/>
      <c r="I240" s="23"/>
      <c r="J240" s="22"/>
      <c r="K240" s="24"/>
    </row>
    <row r="241" spans="1:12" hidden="1" x14ac:dyDescent="0.2">
      <c r="A241" s="25" t="s">
        <v>96</v>
      </c>
      <c r="B241" s="156">
        <v>0</v>
      </c>
      <c r="C241" s="156">
        <v>0</v>
      </c>
      <c r="D241" s="81">
        <v>0</v>
      </c>
      <c r="E241" s="80">
        <v>0</v>
      </c>
      <c r="F241" s="80">
        <v>0</v>
      </c>
      <c r="G241" s="82">
        <v>0</v>
      </c>
      <c r="H241" s="22" t="e">
        <f t="shared" si="120"/>
        <v>#DIV/0!</v>
      </c>
      <c r="I241" s="23">
        <f t="shared" si="121"/>
        <v>0</v>
      </c>
      <c r="J241" s="22" t="e">
        <f t="shared" si="122"/>
        <v>#DIV/0!</v>
      </c>
      <c r="K241" s="10">
        <f t="shared" si="123"/>
        <v>0</v>
      </c>
    </row>
    <row r="242" spans="1:12" ht="7.5" customHeight="1" x14ac:dyDescent="0.2">
      <c r="A242" s="25"/>
      <c r="B242" s="159"/>
      <c r="C242" s="159"/>
      <c r="D242" s="136"/>
      <c r="E242" s="80"/>
      <c r="F242" s="80"/>
      <c r="G242" s="129"/>
      <c r="H242" s="22"/>
      <c r="I242" s="101"/>
      <c r="J242" s="22"/>
      <c r="K242" s="10"/>
    </row>
    <row r="243" spans="1:12" x14ac:dyDescent="0.2">
      <c r="A243" s="44" t="s">
        <v>1</v>
      </c>
      <c r="B243" s="160">
        <f t="shared" ref="B243:C243" si="192">B145+B147+B149+B153+B160+B164+B169+B173+B175+B179+B183+B185+B200+B202+B204+B211+B213+B217+B219+B227+B233+B239+B241+B191+B231+B189+B187</f>
        <v>690</v>
      </c>
      <c r="C243" s="160">
        <f t="shared" si="192"/>
        <v>693</v>
      </c>
      <c r="D243" s="71">
        <f t="shared" ref="D243:E243" si="193">D145+D147+D149+D153+D160+D164+D169+D173+D175+D179+D183+D185+D200+D202+D204+D211+D213+D217+D219+D227+D233+D239+D241+D191+D231+D189+D187</f>
        <v>682</v>
      </c>
      <c r="E243" s="45">
        <f t="shared" si="193"/>
        <v>0</v>
      </c>
      <c r="F243" s="45">
        <f t="shared" ref="F243:G243" si="194">F145+F147+F149+F153+F160+F164+F169+F173+F175+F179+F183+F185+F200+F202+F204+F211+F213+F217+F219+F227+F233+F239+F241+F191+F231+F189+F187</f>
        <v>0</v>
      </c>
      <c r="G243" s="71">
        <f t="shared" si="194"/>
        <v>0</v>
      </c>
      <c r="H243" s="48">
        <f t="shared" si="120"/>
        <v>-1.5873015873015872E-2</v>
      </c>
      <c r="I243" s="49">
        <f t="shared" si="121"/>
        <v>-11</v>
      </c>
      <c r="J243" s="48" t="e">
        <f t="shared" si="122"/>
        <v>#DIV/0!</v>
      </c>
      <c r="K243" s="50">
        <f t="shared" si="123"/>
        <v>0</v>
      </c>
      <c r="L243" s="19"/>
    </row>
    <row r="244" spans="1:12" x14ac:dyDescent="0.2">
      <c r="A244" s="4"/>
      <c r="B244" s="161"/>
      <c r="C244" s="161"/>
      <c r="D244" s="13"/>
      <c r="E244" s="14"/>
      <c r="F244" s="14"/>
      <c r="G244" s="32"/>
      <c r="H244" s="6"/>
      <c r="I244" s="9"/>
      <c r="J244" s="6"/>
      <c r="K244" s="36"/>
      <c r="L244" s="19"/>
    </row>
    <row r="245" spans="1:12" x14ac:dyDescent="0.2">
      <c r="A245" s="3" t="s">
        <v>2</v>
      </c>
      <c r="B245" s="161">
        <f t="shared" ref="B245:C245" si="195">B243+B143</f>
        <v>1283</v>
      </c>
      <c r="C245" s="161">
        <f t="shared" si="195"/>
        <v>1509</v>
      </c>
      <c r="D245" s="13">
        <f t="shared" ref="D245:E245" si="196">D243+D143</f>
        <v>1755</v>
      </c>
      <c r="E245" s="14">
        <f t="shared" si="196"/>
        <v>0</v>
      </c>
      <c r="F245" s="14">
        <f t="shared" ref="F245:G245" si="197">F243+F143</f>
        <v>0</v>
      </c>
      <c r="G245" s="32">
        <f t="shared" si="197"/>
        <v>0</v>
      </c>
      <c r="H245" s="6">
        <f t="shared" si="120"/>
        <v>0.16302186878727634</v>
      </c>
      <c r="I245" s="9">
        <f t="shared" si="121"/>
        <v>246</v>
      </c>
      <c r="J245" s="37" t="e">
        <f t="shared" si="122"/>
        <v>#DIV/0!</v>
      </c>
      <c r="K245" s="14">
        <f t="shared" si="123"/>
        <v>0</v>
      </c>
      <c r="L245" s="19"/>
    </row>
    <row r="246" spans="1:12" x14ac:dyDescent="0.2">
      <c r="D246" s="91"/>
      <c r="G246" s="18"/>
      <c r="I246" s="19"/>
    </row>
    <row r="250" spans="1:12" x14ac:dyDescent="0.2">
      <c r="B250" s="51"/>
      <c r="C250" s="51"/>
      <c r="D250" s="51"/>
      <c r="E250" s="51"/>
      <c r="F250" s="51"/>
      <c r="G250" s="51"/>
    </row>
  </sheetData>
  <sortState ref="A222:I223">
    <sortCondition ref="A222:A223"/>
  </sortState>
  <mergeCells count="2">
    <mergeCell ref="A1:K1"/>
    <mergeCell ref="A2:K2"/>
  </mergeCells>
  <phoneticPr fontId="0" type="noConversion"/>
  <printOptions horizontalCentered="1"/>
  <pageMargins left="0" right="0" top="0.6" bottom="0.5" header="0" footer="0"/>
  <pageSetup scale="94" firstPageNumber="0" fitToHeight="3" orientation="portrait" r:id="rId1"/>
  <headerFooter alignWithMargins="0">
    <oddFooter>&amp;R&amp;"Arial,Italic"&amp;8Office of Institutional Research</oddFooter>
  </headerFooter>
  <rowBreaks count="3" manualBreakCount="3">
    <brk id="84" max="10" man="1"/>
    <brk id="143" max="16383" man="1"/>
    <brk id="23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8"/>
  <sheetViews>
    <sheetView zoomScaleNormal="100" workbookViewId="0">
      <selection sqref="A1:K1"/>
    </sheetView>
  </sheetViews>
  <sheetFormatPr defaultRowHeight="12.75" x14ac:dyDescent="0.2"/>
  <cols>
    <col min="1" max="1" width="31.28515625" style="16" customWidth="1"/>
    <col min="2" max="2" width="8.28515625" style="26" customWidth="1"/>
    <col min="3" max="4" width="8.28515625" style="17" customWidth="1"/>
    <col min="5" max="7" width="8.28515625" style="17" hidden="1" customWidth="1"/>
    <col min="8" max="9" width="8.7109375" style="16" customWidth="1"/>
    <col min="10" max="11" width="8.7109375" style="16" hidden="1" customWidth="1"/>
    <col min="12" max="16384" width="9.140625" style="16"/>
  </cols>
  <sheetData>
    <row r="1" spans="1:12" ht="15" customHeight="1" x14ac:dyDescent="0.25">
      <c r="A1" s="167" t="s">
        <v>224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2" ht="15.75" x14ac:dyDescent="0.25">
      <c r="A2" s="167" t="s">
        <v>99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2" x14ac:dyDescent="0.2">
      <c r="D3" s="18"/>
      <c r="G3" s="18"/>
      <c r="I3" s="19"/>
    </row>
    <row r="4" spans="1:12" ht="34.5" x14ac:dyDescent="0.25">
      <c r="A4" s="1" t="s">
        <v>141</v>
      </c>
      <c r="B4" s="27" t="s">
        <v>209</v>
      </c>
      <c r="C4" s="15" t="s">
        <v>210</v>
      </c>
      <c r="D4" s="92" t="s">
        <v>214</v>
      </c>
      <c r="E4" s="15" t="s">
        <v>165</v>
      </c>
      <c r="F4" s="15" t="s">
        <v>180</v>
      </c>
      <c r="G4" s="31" t="s">
        <v>188</v>
      </c>
      <c r="H4" s="5" t="s">
        <v>222</v>
      </c>
      <c r="I4" s="8" t="s">
        <v>223</v>
      </c>
      <c r="J4" s="5" t="s">
        <v>189</v>
      </c>
      <c r="K4" s="5" t="s">
        <v>190</v>
      </c>
    </row>
    <row r="5" spans="1:12" x14ac:dyDescent="0.2">
      <c r="A5" s="25" t="s">
        <v>4</v>
      </c>
      <c r="B5" s="94">
        <f>'All Programs'!B7</f>
        <v>32</v>
      </c>
      <c r="C5" s="94">
        <f>'All Programs'!C7</f>
        <v>40</v>
      </c>
      <c r="D5" s="88">
        <f>'All Programs'!D7</f>
        <v>30</v>
      </c>
      <c r="E5" s="94">
        <f>'All Programs'!E7</f>
        <v>0</v>
      </c>
      <c r="F5" s="94">
        <f>'All Programs'!F7</f>
        <v>0</v>
      </c>
      <c r="G5" s="88">
        <f>'All Programs'!G7</f>
        <v>0</v>
      </c>
      <c r="H5" s="22">
        <f>(D5-C5)/C5</f>
        <v>-0.25</v>
      </c>
      <c r="I5" s="23">
        <f t="shared" ref="I5:I24" si="0">D5-C5</f>
        <v>-10</v>
      </c>
      <c r="J5" s="22" t="e">
        <f>(G5-F5)/F5</f>
        <v>#DIV/0!</v>
      </c>
      <c r="K5" s="24">
        <f t="shared" ref="K5:K24" si="1">G5-F5</f>
        <v>0</v>
      </c>
    </row>
    <row r="6" spans="1:12" ht="7.5" customHeight="1" x14ac:dyDescent="0.2">
      <c r="A6" s="25"/>
      <c r="B6" s="94"/>
      <c r="C6" s="80"/>
      <c r="D6" s="81"/>
      <c r="E6" s="80"/>
      <c r="F6" s="80"/>
      <c r="G6" s="82"/>
      <c r="H6" s="22"/>
      <c r="I6" s="23"/>
      <c r="J6" s="22"/>
      <c r="K6" s="24"/>
    </row>
    <row r="7" spans="1:12" x14ac:dyDescent="0.2">
      <c r="A7" s="25" t="s">
        <v>10</v>
      </c>
      <c r="B7" s="94">
        <f>'All Programs'!B67</f>
        <v>48</v>
      </c>
      <c r="C7" s="94">
        <f>'All Programs'!C67</f>
        <v>33</v>
      </c>
      <c r="D7" s="81">
        <f>'All Programs'!D67</f>
        <v>43</v>
      </c>
      <c r="E7" s="94">
        <f>'All Programs'!E67</f>
        <v>0</v>
      </c>
      <c r="F7" s="94">
        <f>'All Programs'!F67</f>
        <v>0</v>
      </c>
      <c r="G7" s="81">
        <f>'All Programs'!G67</f>
        <v>0</v>
      </c>
      <c r="H7" s="22">
        <f>(D7-C7)/C7</f>
        <v>0.30303030303030304</v>
      </c>
      <c r="I7" s="23">
        <f t="shared" si="0"/>
        <v>10</v>
      </c>
      <c r="J7" s="22" t="e">
        <f>(G7-F7)/F7</f>
        <v>#DIV/0!</v>
      </c>
      <c r="K7" s="24">
        <f t="shared" si="1"/>
        <v>0</v>
      </c>
    </row>
    <row r="8" spans="1:12" x14ac:dyDescent="0.2">
      <c r="A8" s="25" t="s">
        <v>11</v>
      </c>
      <c r="B8" s="83">
        <f>'All Programs'!B68</f>
        <v>13</v>
      </c>
      <c r="C8" s="83">
        <f>'All Programs'!C68</f>
        <v>6</v>
      </c>
      <c r="D8" s="81">
        <f>'All Programs'!D68</f>
        <v>7</v>
      </c>
      <c r="E8" s="83">
        <f>'All Programs'!E68</f>
        <v>0</v>
      </c>
      <c r="F8" s="83">
        <f>'All Programs'!F68</f>
        <v>0</v>
      </c>
      <c r="G8" s="81">
        <f>'All Programs'!G68</f>
        <v>0</v>
      </c>
      <c r="H8" s="22">
        <f>(D8-C8)/C8</f>
        <v>0.16666666666666666</v>
      </c>
      <c r="I8" s="23">
        <f t="shared" si="0"/>
        <v>1</v>
      </c>
      <c r="J8" s="22" t="e">
        <f>(G8-F8)/F8</f>
        <v>#DIV/0!</v>
      </c>
      <c r="K8" s="10">
        <f t="shared" si="1"/>
        <v>0</v>
      </c>
    </row>
    <row r="9" spans="1:12" x14ac:dyDescent="0.2">
      <c r="A9" s="61" t="s">
        <v>110</v>
      </c>
      <c r="B9" s="84">
        <f t="shared" ref="B9:G9" si="2">SUM(B7:B8)</f>
        <v>61</v>
      </c>
      <c r="C9" s="84">
        <f t="shared" si="2"/>
        <v>39</v>
      </c>
      <c r="D9" s="85">
        <f t="shared" si="2"/>
        <v>50</v>
      </c>
      <c r="E9" s="84">
        <f t="shared" si="2"/>
        <v>0</v>
      </c>
      <c r="F9" s="84">
        <f t="shared" si="2"/>
        <v>0</v>
      </c>
      <c r="G9" s="85">
        <f t="shared" si="2"/>
        <v>0</v>
      </c>
      <c r="H9" s="63">
        <f>(D9-C9)/C9</f>
        <v>0.28205128205128205</v>
      </c>
      <c r="I9" s="64">
        <f t="shared" si="0"/>
        <v>11</v>
      </c>
      <c r="J9" s="63" t="e">
        <f>(G9-F9)/F9</f>
        <v>#DIV/0!</v>
      </c>
      <c r="K9" s="65">
        <f t="shared" si="1"/>
        <v>0</v>
      </c>
      <c r="L9" s="19"/>
    </row>
    <row r="10" spans="1:12" ht="7.5" customHeight="1" x14ac:dyDescent="0.2">
      <c r="A10" s="25"/>
      <c r="B10" s="94"/>
      <c r="C10" s="80"/>
      <c r="D10" s="81"/>
      <c r="E10" s="80"/>
      <c r="F10" s="80"/>
      <c r="G10" s="82"/>
      <c r="H10" s="22"/>
      <c r="I10" s="23"/>
      <c r="J10" s="22"/>
      <c r="K10" s="24"/>
    </row>
    <row r="11" spans="1:12" x14ac:dyDescent="0.2">
      <c r="A11" s="25" t="s">
        <v>12</v>
      </c>
      <c r="B11" s="94">
        <f>'All Programs'!B94</f>
        <v>13</v>
      </c>
      <c r="C11" s="94">
        <f>'All Programs'!C94</f>
        <v>66</v>
      </c>
      <c r="D11" s="81">
        <f>'All Programs'!D94</f>
        <v>160</v>
      </c>
      <c r="E11" s="94">
        <f>'All Programs'!E94</f>
        <v>0</v>
      </c>
      <c r="F11" s="94">
        <f>'All Programs'!F94</f>
        <v>0</v>
      </c>
      <c r="G11" s="81">
        <f>'All Programs'!G94</f>
        <v>0</v>
      </c>
      <c r="H11" s="22">
        <f>(D11-C11)/C11</f>
        <v>1.4242424242424243</v>
      </c>
      <c r="I11" s="23">
        <f t="shared" si="0"/>
        <v>94</v>
      </c>
      <c r="J11" s="22" t="e">
        <f>(G11-F11)/F11</f>
        <v>#DIV/0!</v>
      </c>
      <c r="K11" s="24">
        <f t="shared" si="1"/>
        <v>0</v>
      </c>
    </row>
    <row r="12" spans="1:12" x14ac:dyDescent="0.2">
      <c r="A12" s="25" t="s">
        <v>13</v>
      </c>
      <c r="B12" s="83">
        <f>'All Programs'!B95</f>
        <v>36</v>
      </c>
      <c r="C12" s="83">
        <f>'All Programs'!C95</f>
        <v>31</v>
      </c>
      <c r="D12" s="81">
        <f>'All Programs'!D95</f>
        <v>49</v>
      </c>
      <c r="E12" s="83">
        <f>'All Programs'!E95</f>
        <v>0</v>
      </c>
      <c r="F12" s="83">
        <f>'All Programs'!F95</f>
        <v>0</v>
      </c>
      <c r="G12" s="81">
        <f>'All Programs'!G95</f>
        <v>0</v>
      </c>
      <c r="H12" s="22">
        <f>(D12-C12)/C12</f>
        <v>0.58064516129032262</v>
      </c>
      <c r="I12" s="23">
        <f t="shared" si="0"/>
        <v>18</v>
      </c>
      <c r="J12" s="22" t="e">
        <f>(G12-F12)/F12</f>
        <v>#DIV/0!</v>
      </c>
      <c r="K12" s="10">
        <f t="shared" si="1"/>
        <v>0</v>
      </c>
    </row>
    <row r="13" spans="1:12" x14ac:dyDescent="0.2">
      <c r="A13" s="66" t="s">
        <v>111</v>
      </c>
      <c r="B13" s="79">
        <f t="shared" ref="B13:G13" si="3">SUM(B11:B12)</f>
        <v>49</v>
      </c>
      <c r="C13" s="79">
        <f t="shared" si="3"/>
        <v>97</v>
      </c>
      <c r="D13" s="87">
        <f t="shared" si="3"/>
        <v>209</v>
      </c>
      <c r="E13" s="79">
        <f t="shared" si="3"/>
        <v>0</v>
      </c>
      <c r="F13" s="79">
        <f t="shared" si="3"/>
        <v>0</v>
      </c>
      <c r="G13" s="87">
        <f t="shared" si="3"/>
        <v>0</v>
      </c>
      <c r="H13" s="68">
        <f>(D13-C13)/C13</f>
        <v>1.1546391752577319</v>
      </c>
      <c r="I13" s="60">
        <f t="shared" si="0"/>
        <v>112</v>
      </c>
      <c r="J13" s="78" t="e">
        <f>(G13-F13)/F13</f>
        <v>#DIV/0!</v>
      </c>
      <c r="K13" s="69">
        <f t="shared" si="1"/>
        <v>0</v>
      </c>
      <c r="L13" s="19"/>
    </row>
    <row r="14" spans="1:12" ht="7.5" hidden="1" customHeight="1" x14ac:dyDescent="0.2">
      <c r="A14" s="25"/>
      <c r="B14" s="94"/>
      <c r="C14" s="80"/>
      <c r="D14" s="81"/>
      <c r="E14" s="80"/>
      <c r="F14" s="80"/>
      <c r="G14" s="82"/>
      <c r="H14" s="22"/>
      <c r="I14" s="23"/>
      <c r="J14" s="76"/>
      <c r="K14" s="10"/>
    </row>
    <row r="15" spans="1:12" hidden="1" x14ac:dyDescent="0.2">
      <c r="A15" s="25" t="s">
        <v>15</v>
      </c>
      <c r="B15" s="94">
        <f>'All Programs'!B119</f>
        <v>0</v>
      </c>
      <c r="C15" s="94">
        <f>'All Programs'!C119</f>
        <v>0</v>
      </c>
      <c r="D15" s="81">
        <f>'All Programs'!D119</f>
        <v>0</v>
      </c>
      <c r="E15" s="94">
        <f>'All Programs'!E119</f>
        <v>0</v>
      </c>
      <c r="F15" s="94">
        <f>'All Programs'!F119</f>
        <v>0</v>
      </c>
      <c r="G15" s="81">
        <f>'All Programs'!G119</f>
        <v>0</v>
      </c>
      <c r="H15" s="93" t="s">
        <v>179</v>
      </c>
      <c r="I15" s="23">
        <f t="shared" si="0"/>
        <v>0</v>
      </c>
      <c r="J15" s="93" t="s">
        <v>179</v>
      </c>
      <c r="K15" s="10">
        <f t="shared" si="1"/>
        <v>0</v>
      </c>
    </row>
    <row r="16" spans="1:12" hidden="1" x14ac:dyDescent="0.2">
      <c r="A16" s="77" t="s">
        <v>160</v>
      </c>
      <c r="B16" s="94">
        <f>'All Programs'!B120</f>
        <v>0</v>
      </c>
      <c r="C16" s="83">
        <f>'All Programs'!C120</f>
        <v>0</v>
      </c>
      <c r="D16" s="95">
        <f>'All Programs'!D120</f>
        <v>0</v>
      </c>
      <c r="E16" s="83">
        <f>'All Programs'!E120</f>
        <v>0</v>
      </c>
      <c r="F16" s="83">
        <f>'All Programs'!F120</f>
        <v>0</v>
      </c>
      <c r="G16" s="95">
        <f>'All Programs'!G120</f>
        <v>0</v>
      </c>
      <c r="H16" s="93" t="s">
        <v>179</v>
      </c>
      <c r="I16" s="23">
        <f t="shared" si="0"/>
        <v>0</v>
      </c>
      <c r="J16" s="93" t="s">
        <v>179</v>
      </c>
      <c r="K16" s="10">
        <f t="shared" si="1"/>
        <v>0</v>
      </c>
    </row>
    <row r="17" spans="1:12" hidden="1" x14ac:dyDescent="0.2">
      <c r="A17" s="25" t="s">
        <v>14</v>
      </c>
      <c r="B17" s="83">
        <f>'All Programs'!B121</f>
        <v>0</v>
      </c>
      <c r="C17" s="83">
        <f>'All Programs'!C121</f>
        <v>0</v>
      </c>
      <c r="D17" s="81">
        <f>'All Programs'!D121</f>
        <v>0</v>
      </c>
      <c r="E17" s="83">
        <f>'All Programs'!E121</f>
        <v>0</v>
      </c>
      <c r="F17" s="83">
        <f>'All Programs'!F121</f>
        <v>0</v>
      </c>
      <c r="G17" s="81">
        <f>'All Programs'!G121</f>
        <v>0</v>
      </c>
      <c r="H17" s="22" t="e">
        <f t="shared" ref="H17:H22" si="4">(D17-C17)/C17</f>
        <v>#DIV/0!</v>
      </c>
      <c r="I17" s="23">
        <f t="shared" si="0"/>
        <v>0</v>
      </c>
      <c r="J17" s="76" t="e">
        <f t="shared" ref="J17:J22" si="5">(G17-F17)/F17</f>
        <v>#DIV/0!</v>
      </c>
      <c r="K17" s="10">
        <f t="shared" si="1"/>
        <v>0</v>
      </c>
    </row>
    <row r="18" spans="1:12" hidden="1" x14ac:dyDescent="0.2">
      <c r="A18" s="107" t="s">
        <v>187</v>
      </c>
      <c r="B18" s="83">
        <f>'All Programs'!B133</f>
        <v>0</v>
      </c>
      <c r="C18" s="83">
        <f>'All Programs'!C133</f>
        <v>0</v>
      </c>
      <c r="D18" s="81">
        <f>'All Programs'!D133</f>
        <v>0</v>
      </c>
      <c r="E18" s="83">
        <f>'All Programs'!E133</f>
        <v>0</v>
      </c>
      <c r="F18" s="83">
        <f>'All Programs'!F133</f>
        <v>0</v>
      </c>
      <c r="G18" s="81">
        <f>'All Programs'!G133</f>
        <v>0</v>
      </c>
      <c r="H18" s="72" t="e">
        <f t="shared" si="4"/>
        <v>#DIV/0!</v>
      </c>
      <c r="I18" s="59">
        <f t="shared" si="0"/>
        <v>0</v>
      </c>
      <c r="J18" s="72" t="e">
        <f t="shared" si="5"/>
        <v>#DIV/0!</v>
      </c>
      <c r="K18" s="30">
        <f t="shared" si="1"/>
        <v>0</v>
      </c>
    </row>
    <row r="19" spans="1:12" hidden="1" x14ac:dyDescent="0.2">
      <c r="A19" s="106" t="s">
        <v>195</v>
      </c>
      <c r="B19" s="83">
        <f>'All Programs'!B122</f>
        <v>0</v>
      </c>
      <c r="C19" s="83">
        <f>'All Programs'!C122</f>
        <v>0</v>
      </c>
      <c r="D19" s="95">
        <f>'All Programs'!D122</f>
        <v>0</v>
      </c>
      <c r="E19" s="83">
        <f>'All Programs'!E122</f>
        <v>0</v>
      </c>
      <c r="F19" s="83">
        <f>'All Programs'!F122</f>
        <v>0</v>
      </c>
      <c r="G19" s="95">
        <f>'All Programs'!G122</f>
        <v>0</v>
      </c>
      <c r="H19" s="93" t="s">
        <v>179</v>
      </c>
      <c r="I19" s="23">
        <f t="shared" ref="I19" si="6">D19-C19</f>
        <v>0</v>
      </c>
      <c r="J19" s="93" t="s">
        <v>179</v>
      </c>
      <c r="K19" s="10">
        <f t="shared" ref="K19" si="7">G19-F19</f>
        <v>0</v>
      </c>
    </row>
    <row r="20" spans="1:12" hidden="1" x14ac:dyDescent="0.2">
      <c r="A20" s="77" t="s">
        <v>161</v>
      </c>
      <c r="B20" s="83">
        <f>'All Programs'!B123</f>
        <v>0</v>
      </c>
      <c r="C20" s="83">
        <f>'All Programs'!C123</f>
        <v>0</v>
      </c>
      <c r="D20" s="95">
        <f>'All Programs'!D123</f>
        <v>0</v>
      </c>
      <c r="E20" s="83">
        <f>'All Programs'!E123</f>
        <v>0</v>
      </c>
      <c r="F20" s="83">
        <f>'All Programs'!F123</f>
        <v>0</v>
      </c>
      <c r="G20" s="95">
        <f>'All Programs'!G123</f>
        <v>0</v>
      </c>
      <c r="H20" s="93" t="s">
        <v>179</v>
      </c>
      <c r="I20" s="23">
        <f t="shared" si="0"/>
        <v>0</v>
      </c>
      <c r="J20" s="93" t="s">
        <v>179</v>
      </c>
      <c r="K20" s="10">
        <f t="shared" si="1"/>
        <v>0</v>
      </c>
    </row>
    <row r="21" spans="1:12" hidden="1" x14ac:dyDescent="0.2">
      <c r="A21" s="25" t="s">
        <v>162</v>
      </c>
      <c r="B21" s="83">
        <f>'All Programs'!B124</f>
        <v>0</v>
      </c>
      <c r="C21" s="83">
        <f>'All Programs'!C124</f>
        <v>0</v>
      </c>
      <c r="D21" s="96">
        <f>'All Programs'!D124</f>
        <v>0</v>
      </c>
      <c r="E21" s="83">
        <f>'All Programs'!E124</f>
        <v>0</v>
      </c>
      <c r="F21" s="83">
        <f>'All Programs'!F124</f>
        <v>0</v>
      </c>
      <c r="G21" s="96">
        <f>'All Programs'!G124</f>
        <v>0</v>
      </c>
      <c r="H21" s="22" t="e">
        <f t="shared" ref="H21" si="8">(D21-C21)/C21</f>
        <v>#DIV/0!</v>
      </c>
      <c r="I21" s="23">
        <f t="shared" si="0"/>
        <v>0</v>
      </c>
      <c r="J21" s="22" t="e">
        <f t="shared" ref="J21" si="9">(G21-F21)/F21</f>
        <v>#DIV/0!</v>
      </c>
      <c r="K21" s="24">
        <f t="shared" si="1"/>
        <v>0</v>
      </c>
    </row>
    <row r="22" spans="1:12" hidden="1" x14ac:dyDescent="0.2">
      <c r="A22" s="66" t="s">
        <v>112</v>
      </c>
      <c r="B22" s="79">
        <f t="shared" ref="B22:G22" si="10">SUM(B15:B21)</f>
        <v>0</v>
      </c>
      <c r="C22" s="79">
        <f t="shared" si="10"/>
        <v>0</v>
      </c>
      <c r="D22" s="87">
        <f t="shared" si="10"/>
        <v>0</v>
      </c>
      <c r="E22" s="79">
        <f t="shared" si="10"/>
        <v>0</v>
      </c>
      <c r="F22" s="79">
        <f t="shared" si="10"/>
        <v>0</v>
      </c>
      <c r="G22" s="87">
        <f t="shared" si="10"/>
        <v>0</v>
      </c>
      <c r="H22" s="11" t="e">
        <f t="shared" si="4"/>
        <v>#DIV/0!</v>
      </c>
      <c r="I22" s="64">
        <f t="shared" si="0"/>
        <v>0</v>
      </c>
      <c r="J22" s="131" t="e">
        <f t="shared" si="5"/>
        <v>#DIV/0!</v>
      </c>
      <c r="K22" s="65">
        <f t="shared" si="1"/>
        <v>0</v>
      </c>
      <c r="L22" s="19"/>
    </row>
    <row r="23" spans="1:12" ht="7.5" customHeight="1" x14ac:dyDescent="0.2">
      <c r="A23" s="66"/>
      <c r="B23" s="123"/>
      <c r="C23" s="123"/>
      <c r="D23" s="132"/>
      <c r="E23" s="123"/>
      <c r="F23" s="123"/>
      <c r="G23" s="132"/>
      <c r="H23" s="133"/>
      <c r="I23" s="134"/>
      <c r="J23" s="133"/>
      <c r="K23" s="127"/>
      <c r="L23" s="19"/>
    </row>
    <row r="24" spans="1:12" x14ac:dyDescent="0.2">
      <c r="A24" s="2" t="s">
        <v>0</v>
      </c>
      <c r="B24" s="52">
        <f t="shared" ref="B24:G24" si="11">B5+B9+B13+B22</f>
        <v>142</v>
      </c>
      <c r="C24" s="52">
        <f t="shared" si="11"/>
        <v>176</v>
      </c>
      <c r="D24" s="53">
        <f t="shared" si="11"/>
        <v>289</v>
      </c>
      <c r="E24" s="52">
        <f t="shared" si="11"/>
        <v>0</v>
      </c>
      <c r="F24" s="52">
        <f t="shared" si="11"/>
        <v>0</v>
      </c>
      <c r="G24" s="53">
        <f t="shared" si="11"/>
        <v>0</v>
      </c>
      <c r="H24" s="6">
        <f>(D24-C24)/C24</f>
        <v>0.64204545454545459</v>
      </c>
      <c r="I24" s="9">
        <f t="shared" si="0"/>
        <v>113</v>
      </c>
      <c r="J24" s="6" t="e">
        <f>(G24-F24)/F24</f>
        <v>#DIV/0!</v>
      </c>
      <c r="K24" s="36">
        <f t="shared" si="1"/>
        <v>0</v>
      </c>
      <c r="L24" s="19"/>
    </row>
    <row r="25" spans="1:12" ht="7.5" customHeight="1" x14ac:dyDescent="0.2">
      <c r="A25" s="25"/>
      <c r="B25" s="94"/>
      <c r="C25" s="80"/>
      <c r="D25" s="89"/>
      <c r="E25" s="80"/>
      <c r="F25" s="80"/>
      <c r="G25" s="89"/>
      <c r="H25" s="6"/>
      <c r="I25" s="9"/>
      <c r="J25" s="22"/>
      <c r="K25" s="7"/>
    </row>
    <row r="26" spans="1:12" x14ac:dyDescent="0.2">
      <c r="A26" s="20" t="s">
        <v>3</v>
      </c>
      <c r="B26" s="94">
        <f>'All Programs'!B145</f>
        <v>46</v>
      </c>
      <c r="C26" s="94">
        <f>'All Programs'!C145</f>
        <v>48</v>
      </c>
      <c r="D26" s="81">
        <f>'All Programs'!D145</f>
        <v>56</v>
      </c>
      <c r="E26" s="94">
        <f>'All Programs'!E145</f>
        <v>0</v>
      </c>
      <c r="F26" s="94">
        <f>'All Programs'!F145</f>
        <v>0</v>
      </c>
      <c r="G26" s="81">
        <f>'All Programs'!G145</f>
        <v>0</v>
      </c>
      <c r="H26" s="22">
        <f t="shared" ref="H26:H45" si="12">(D26-C26)/C26</f>
        <v>0.16666666666666666</v>
      </c>
      <c r="I26" s="23">
        <f t="shared" ref="I26:I45" si="13">D26-C26</f>
        <v>8</v>
      </c>
      <c r="J26" s="22" t="e">
        <f t="shared" ref="J26:J47" si="14">(G26-F26)/F26</f>
        <v>#DIV/0!</v>
      </c>
      <c r="K26" s="24">
        <f t="shared" ref="K26:K47" si="15">G26-F26</f>
        <v>0</v>
      </c>
    </row>
    <row r="27" spans="1:12" ht="7.5" customHeight="1" x14ac:dyDescent="0.2">
      <c r="A27" s="20"/>
      <c r="B27" s="94"/>
      <c r="C27" s="80"/>
      <c r="D27" s="81"/>
      <c r="E27" s="80"/>
      <c r="F27" s="80"/>
      <c r="G27" s="82"/>
      <c r="H27" s="22"/>
      <c r="I27" s="23"/>
      <c r="J27" s="22"/>
      <c r="K27" s="24"/>
    </row>
    <row r="28" spans="1:12" x14ac:dyDescent="0.2">
      <c r="A28" s="25" t="s">
        <v>5</v>
      </c>
      <c r="B28" s="94">
        <f>'All Programs'!B151</f>
        <v>4</v>
      </c>
      <c r="C28" s="94">
        <f>'All Programs'!C151</f>
        <v>3</v>
      </c>
      <c r="D28" s="81">
        <f>'All Programs'!D151</f>
        <v>3</v>
      </c>
      <c r="E28" s="94">
        <f>'All Programs'!E151</f>
        <v>0</v>
      </c>
      <c r="F28" s="94">
        <f>'All Programs'!F151</f>
        <v>0</v>
      </c>
      <c r="G28" s="81">
        <f>'All Programs'!G151</f>
        <v>0</v>
      </c>
      <c r="H28" s="22">
        <f t="shared" si="12"/>
        <v>0</v>
      </c>
      <c r="I28" s="23">
        <f t="shared" si="13"/>
        <v>0</v>
      </c>
      <c r="J28" s="22" t="e">
        <f t="shared" si="14"/>
        <v>#DIV/0!</v>
      </c>
      <c r="K28" s="24">
        <f t="shared" si="15"/>
        <v>0</v>
      </c>
    </row>
    <row r="29" spans="1:12" hidden="1" x14ac:dyDescent="0.2">
      <c r="A29" s="25" t="s">
        <v>6</v>
      </c>
      <c r="B29" s="83">
        <f>'All Programs'!B152</f>
        <v>0</v>
      </c>
      <c r="C29" s="83">
        <f>'All Programs'!C152</f>
        <v>0</v>
      </c>
      <c r="D29" s="81">
        <f>'All Programs'!D152</f>
        <v>0</v>
      </c>
      <c r="E29" s="83">
        <f>'All Programs'!E152</f>
        <v>0</v>
      </c>
      <c r="F29" s="83">
        <f>'All Programs'!F152</f>
        <v>0</v>
      </c>
      <c r="G29" s="81">
        <f>'All Programs'!G152</f>
        <v>0</v>
      </c>
      <c r="H29" s="22" t="s">
        <v>179</v>
      </c>
      <c r="I29" s="23">
        <f t="shared" si="13"/>
        <v>0</v>
      </c>
      <c r="J29" s="22" t="s">
        <v>179</v>
      </c>
      <c r="K29" s="10">
        <f t="shared" si="15"/>
        <v>0</v>
      </c>
    </row>
    <row r="30" spans="1:12" hidden="1" x14ac:dyDescent="0.2">
      <c r="A30" s="61" t="s">
        <v>113</v>
      </c>
      <c r="B30" s="84">
        <f t="shared" ref="B30:G30" si="16">SUM(B28:B29)</f>
        <v>4</v>
      </c>
      <c r="C30" s="84">
        <f t="shared" si="16"/>
        <v>3</v>
      </c>
      <c r="D30" s="85">
        <f t="shared" si="16"/>
        <v>3</v>
      </c>
      <c r="E30" s="84">
        <f t="shared" si="16"/>
        <v>0</v>
      </c>
      <c r="F30" s="84">
        <f t="shared" si="16"/>
        <v>0</v>
      </c>
      <c r="G30" s="85">
        <f t="shared" si="16"/>
        <v>0</v>
      </c>
      <c r="H30" s="63">
        <f t="shared" si="12"/>
        <v>0</v>
      </c>
      <c r="I30" s="64">
        <f t="shared" si="13"/>
        <v>0</v>
      </c>
      <c r="J30" s="63" t="e">
        <f t="shared" si="14"/>
        <v>#DIV/0!</v>
      </c>
      <c r="K30" s="65">
        <f t="shared" si="15"/>
        <v>0</v>
      </c>
      <c r="L30" s="19"/>
    </row>
    <row r="31" spans="1:12" ht="7.5" customHeight="1" x14ac:dyDescent="0.2">
      <c r="A31" s="25"/>
      <c r="B31" s="94"/>
      <c r="C31" s="80"/>
      <c r="D31" s="81"/>
      <c r="E31" s="80"/>
      <c r="F31" s="80"/>
      <c r="G31" s="82"/>
      <c r="H31" s="22"/>
      <c r="I31" s="23"/>
      <c r="J31" s="22"/>
      <c r="K31" s="24"/>
    </row>
    <row r="32" spans="1:12" x14ac:dyDescent="0.2">
      <c r="A32" s="25" t="s">
        <v>7</v>
      </c>
      <c r="B32" s="94">
        <f>'All Programs'!B175</f>
        <v>10</v>
      </c>
      <c r="C32" s="94">
        <f>'All Programs'!C175</f>
        <v>16</v>
      </c>
      <c r="D32" s="81">
        <f>'All Programs'!D175</f>
        <v>7</v>
      </c>
      <c r="E32" s="94">
        <f>'All Programs'!E175</f>
        <v>0</v>
      </c>
      <c r="F32" s="94">
        <f>'All Programs'!F175</f>
        <v>0</v>
      </c>
      <c r="G32" s="81">
        <f>'All Programs'!G175</f>
        <v>0</v>
      </c>
      <c r="H32" s="22">
        <f t="shared" si="12"/>
        <v>-0.5625</v>
      </c>
      <c r="I32" s="23">
        <f t="shared" si="13"/>
        <v>-9</v>
      </c>
      <c r="J32" s="22" t="e">
        <f t="shared" si="14"/>
        <v>#DIV/0!</v>
      </c>
      <c r="K32" s="24">
        <f t="shared" si="15"/>
        <v>0</v>
      </c>
    </row>
    <row r="33" spans="1:12" ht="7.5" customHeight="1" x14ac:dyDescent="0.2">
      <c r="A33" s="25"/>
      <c r="B33" s="94"/>
      <c r="C33" s="94"/>
      <c r="D33" s="102"/>
      <c r="E33" s="94"/>
      <c r="F33" s="94"/>
      <c r="G33" s="102"/>
      <c r="H33" s="22"/>
      <c r="I33" s="101"/>
      <c r="J33" s="22"/>
      <c r="K33" s="24"/>
    </row>
    <row r="34" spans="1:12" x14ac:dyDescent="0.2">
      <c r="A34" s="25" t="s">
        <v>169</v>
      </c>
      <c r="B34" s="94">
        <f>'All Programs'!B229</f>
        <v>1</v>
      </c>
      <c r="C34" s="94">
        <f>'All Programs'!C229</f>
        <v>4</v>
      </c>
      <c r="D34" s="81">
        <f>'All Programs'!D229</f>
        <v>7</v>
      </c>
      <c r="E34" s="94">
        <f>'All Programs'!E229</f>
        <v>0</v>
      </c>
      <c r="F34" s="94">
        <f>'All Programs'!F229</f>
        <v>0</v>
      </c>
      <c r="G34" s="81">
        <f>'All Programs'!G229</f>
        <v>0</v>
      </c>
      <c r="H34" s="22">
        <f t="shared" ref="H34" si="17">(D34-C34)/C34</f>
        <v>0.75</v>
      </c>
      <c r="I34" s="23">
        <f t="shared" ref="I34:I35" si="18">D34-C34</f>
        <v>3</v>
      </c>
      <c r="J34" s="22" t="e">
        <f t="shared" ref="J34" si="19">(G34-F34)/F34</f>
        <v>#DIV/0!</v>
      </c>
      <c r="K34" s="24">
        <f t="shared" ref="K34:K35" si="20">G34-F34</f>
        <v>0</v>
      </c>
    </row>
    <row r="35" spans="1:12" x14ac:dyDescent="0.2">
      <c r="A35" s="107" t="s">
        <v>200</v>
      </c>
      <c r="B35" s="123">
        <f>'All Programs'!B230</f>
        <v>0</v>
      </c>
      <c r="C35" s="123">
        <f>'All Programs'!C230</f>
        <v>1</v>
      </c>
      <c r="D35" s="124">
        <f>'All Programs'!D230</f>
        <v>0</v>
      </c>
      <c r="E35" s="123">
        <f>'All Programs'!E230</f>
        <v>0</v>
      </c>
      <c r="F35" s="123">
        <f>'All Programs'!F230</f>
        <v>0</v>
      </c>
      <c r="G35" s="124">
        <f>'All Programs'!G230</f>
        <v>0</v>
      </c>
      <c r="H35" s="125" t="s">
        <v>179</v>
      </c>
      <c r="I35" s="126">
        <f t="shared" si="18"/>
        <v>-1</v>
      </c>
      <c r="J35" s="125" t="s">
        <v>179</v>
      </c>
      <c r="K35" s="127">
        <f t="shared" si="20"/>
        <v>0</v>
      </c>
    </row>
    <row r="36" spans="1:12" x14ac:dyDescent="0.2">
      <c r="A36" s="122" t="s">
        <v>111</v>
      </c>
      <c r="B36" s="94">
        <f t="shared" ref="B36:G36" si="21">SUM(B34:B35)</f>
        <v>1</v>
      </c>
      <c r="C36" s="94">
        <f t="shared" si="21"/>
        <v>5</v>
      </c>
      <c r="D36" s="102">
        <f t="shared" si="21"/>
        <v>7</v>
      </c>
      <c r="E36" s="94">
        <f t="shared" si="21"/>
        <v>0</v>
      </c>
      <c r="F36" s="94">
        <f t="shared" si="21"/>
        <v>0</v>
      </c>
      <c r="G36" s="102">
        <f t="shared" si="21"/>
        <v>0</v>
      </c>
      <c r="H36" s="22">
        <f t="shared" ref="H36" si="22">(D36-C36)/C36</f>
        <v>0.4</v>
      </c>
      <c r="I36" s="101">
        <f t="shared" ref="I36" si="23">D36-C36</f>
        <v>2</v>
      </c>
      <c r="J36" s="22" t="e">
        <f t="shared" ref="J36" si="24">(G36-F36)/F36</f>
        <v>#DIV/0!</v>
      </c>
      <c r="K36" s="24">
        <f t="shared" ref="K36" si="25">G36-F36</f>
        <v>0</v>
      </c>
    </row>
    <row r="37" spans="1:12" ht="7.5" customHeight="1" x14ac:dyDescent="0.2">
      <c r="A37" s="25"/>
      <c r="B37" s="94"/>
      <c r="C37" s="80"/>
      <c r="D37" s="81"/>
      <c r="E37" s="80"/>
      <c r="F37" s="80"/>
      <c r="G37" s="82"/>
      <c r="H37" s="22"/>
      <c r="I37" s="23"/>
      <c r="J37" s="22"/>
      <c r="K37" s="24"/>
    </row>
    <row r="38" spans="1:12" x14ac:dyDescent="0.2">
      <c r="A38" s="34" t="s">
        <v>8</v>
      </c>
      <c r="B38" s="94">
        <f>'All Programs'!B206</f>
        <v>65</v>
      </c>
      <c r="C38" s="94">
        <f>'All Programs'!C206</f>
        <v>66</v>
      </c>
      <c r="D38" s="81">
        <f>'All Programs'!D206</f>
        <v>36</v>
      </c>
      <c r="E38" s="94">
        <f>'All Programs'!E206</f>
        <v>0</v>
      </c>
      <c r="F38" s="94">
        <f>'All Programs'!F206</f>
        <v>0</v>
      </c>
      <c r="G38" s="81">
        <f>'All Programs'!G206</f>
        <v>0</v>
      </c>
      <c r="H38" s="22">
        <f t="shared" si="12"/>
        <v>-0.45454545454545453</v>
      </c>
      <c r="I38" s="23">
        <f t="shared" si="13"/>
        <v>-30</v>
      </c>
      <c r="J38" s="22" t="e">
        <f t="shared" si="14"/>
        <v>#DIV/0!</v>
      </c>
      <c r="K38" s="24">
        <f t="shared" si="15"/>
        <v>0</v>
      </c>
    </row>
    <row r="39" spans="1:12" x14ac:dyDescent="0.2">
      <c r="A39" s="106" t="s">
        <v>197</v>
      </c>
      <c r="B39" s="94">
        <f>'All Programs'!B207</f>
        <v>1</v>
      </c>
      <c r="C39" s="94">
        <f>'All Programs'!C207</f>
        <v>0</v>
      </c>
      <c r="D39" s="102">
        <f>'All Programs'!D207</f>
        <v>9</v>
      </c>
      <c r="E39" s="94">
        <f>'All Programs'!E207</f>
        <v>0</v>
      </c>
      <c r="F39" s="94">
        <f>'All Programs'!F207</f>
        <v>0</v>
      </c>
      <c r="G39" s="102">
        <f>'All Programs'!G207</f>
        <v>0</v>
      </c>
      <c r="H39" s="93" t="s">
        <v>179</v>
      </c>
      <c r="I39" s="23">
        <f t="shared" si="13"/>
        <v>9</v>
      </c>
      <c r="J39" s="93" t="s">
        <v>179</v>
      </c>
      <c r="K39" s="10">
        <f t="shared" si="15"/>
        <v>0</v>
      </c>
    </row>
    <row r="40" spans="1:12" x14ac:dyDescent="0.2">
      <c r="A40" s="106" t="s">
        <v>198</v>
      </c>
      <c r="B40" s="94">
        <f>'All Programs'!B208</f>
        <v>2</v>
      </c>
      <c r="C40" s="94">
        <f>'All Programs'!C208</f>
        <v>10</v>
      </c>
      <c r="D40" s="102">
        <f>'All Programs'!D208</f>
        <v>7</v>
      </c>
      <c r="E40" s="94">
        <f>'All Programs'!E208</f>
        <v>0</v>
      </c>
      <c r="F40" s="94">
        <f>'All Programs'!F208</f>
        <v>0</v>
      </c>
      <c r="G40" s="102">
        <f>'All Programs'!G208</f>
        <v>0</v>
      </c>
      <c r="H40" s="22">
        <f t="shared" si="12"/>
        <v>-0.3</v>
      </c>
      <c r="I40" s="23">
        <f t="shared" si="13"/>
        <v>-3</v>
      </c>
      <c r="J40" s="93" t="s">
        <v>179</v>
      </c>
      <c r="K40" s="10">
        <f t="shared" si="15"/>
        <v>0</v>
      </c>
    </row>
    <row r="41" spans="1:12" x14ac:dyDescent="0.2">
      <c r="A41" s="34" t="s">
        <v>9</v>
      </c>
      <c r="B41" s="94">
        <f>'All Programs'!B209</f>
        <v>37</v>
      </c>
      <c r="C41" s="94">
        <f>'All Programs'!C209</f>
        <v>35</v>
      </c>
      <c r="D41" s="102">
        <f>'All Programs'!D209</f>
        <v>35</v>
      </c>
      <c r="E41" s="94">
        <f>'All Programs'!E209</f>
        <v>0</v>
      </c>
      <c r="F41" s="94">
        <f>'All Programs'!F209</f>
        <v>0</v>
      </c>
      <c r="G41" s="102">
        <f>'All Programs'!G209</f>
        <v>0</v>
      </c>
      <c r="H41" s="22">
        <f t="shared" ref="H41" si="26">(D41-C41)/C41</f>
        <v>0</v>
      </c>
      <c r="I41" s="101">
        <f t="shared" ref="I41:I42" si="27">D41-C41</f>
        <v>0</v>
      </c>
      <c r="J41" s="22" t="e">
        <f t="shared" ref="J41" si="28">(G41-F41)/F41</f>
        <v>#DIV/0!</v>
      </c>
      <c r="K41" s="24">
        <f t="shared" ref="K41:K42" si="29">G41-F41</f>
        <v>0</v>
      </c>
    </row>
    <row r="42" spans="1:12" x14ac:dyDescent="0.2">
      <c r="A42" s="106" t="s">
        <v>199</v>
      </c>
      <c r="B42" s="83">
        <f>'All Programs'!B210</f>
        <v>0</v>
      </c>
      <c r="C42" s="83">
        <f>'All Programs'!C210</f>
        <v>7</v>
      </c>
      <c r="D42" s="81">
        <f>'All Programs'!D210</f>
        <v>12</v>
      </c>
      <c r="E42" s="83">
        <f>'All Programs'!E210</f>
        <v>0</v>
      </c>
      <c r="F42" s="83">
        <f>'All Programs'!F210</f>
        <v>0</v>
      </c>
      <c r="G42" s="81">
        <f>'All Programs'!G210</f>
        <v>0</v>
      </c>
      <c r="H42" s="22">
        <f>(D42-C42)/C42</f>
        <v>0.7142857142857143</v>
      </c>
      <c r="I42" s="23">
        <f t="shared" si="27"/>
        <v>5</v>
      </c>
      <c r="J42" s="22" t="s">
        <v>179</v>
      </c>
      <c r="K42" s="10">
        <f t="shared" si="29"/>
        <v>0</v>
      </c>
    </row>
    <row r="43" spans="1:12" x14ac:dyDescent="0.2">
      <c r="A43" s="61" t="s">
        <v>114</v>
      </c>
      <c r="B43" s="84">
        <f t="shared" ref="B43:G43" si="30">SUM(B38:B42)</f>
        <v>105</v>
      </c>
      <c r="C43" s="84">
        <f t="shared" si="30"/>
        <v>118</v>
      </c>
      <c r="D43" s="85">
        <f t="shared" si="30"/>
        <v>99</v>
      </c>
      <c r="E43" s="84">
        <f t="shared" si="30"/>
        <v>0</v>
      </c>
      <c r="F43" s="84">
        <f t="shared" si="30"/>
        <v>0</v>
      </c>
      <c r="G43" s="85">
        <f t="shared" si="30"/>
        <v>0</v>
      </c>
      <c r="H43" s="63">
        <f t="shared" si="12"/>
        <v>-0.16101694915254236</v>
      </c>
      <c r="I43" s="64">
        <f t="shared" si="13"/>
        <v>-19</v>
      </c>
      <c r="J43" s="63" t="e">
        <f t="shared" si="14"/>
        <v>#DIV/0!</v>
      </c>
      <c r="K43" s="65">
        <f t="shared" si="15"/>
        <v>0</v>
      </c>
      <c r="L43" s="19"/>
    </row>
    <row r="44" spans="1:12" ht="7.5" customHeight="1" x14ac:dyDescent="0.2">
      <c r="A44" s="61"/>
      <c r="B44" s="135"/>
      <c r="C44" s="135"/>
      <c r="D44" s="136"/>
      <c r="E44" s="135"/>
      <c r="F44" s="135"/>
      <c r="G44" s="136"/>
      <c r="H44" s="137"/>
      <c r="I44" s="138"/>
      <c r="J44" s="137"/>
      <c r="K44" s="139"/>
      <c r="L44" s="19"/>
    </row>
    <row r="45" spans="1:12" x14ac:dyDescent="0.2">
      <c r="A45" s="44" t="s">
        <v>1</v>
      </c>
      <c r="B45" s="45">
        <f t="shared" ref="B45:G45" si="31">B26+B30+B32+B43+B36</f>
        <v>166</v>
      </c>
      <c r="C45" s="45">
        <f t="shared" si="31"/>
        <v>190</v>
      </c>
      <c r="D45" s="71">
        <f t="shared" si="31"/>
        <v>172</v>
      </c>
      <c r="E45" s="45">
        <f t="shared" si="31"/>
        <v>0</v>
      </c>
      <c r="F45" s="45">
        <f t="shared" si="31"/>
        <v>0</v>
      </c>
      <c r="G45" s="71">
        <f t="shared" si="31"/>
        <v>0</v>
      </c>
      <c r="H45" s="48">
        <f t="shared" si="12"/>
        <v>-9.4736842105263161E-2</v>
      </c>
      <c r="I45" s="49">
        <f t="shared" si="13"/>
        <v>-18</v>
      </c>
      <c r="J45" s="48" t="e">
        <f t="shared" si="14"/>
        <v>#DIV/0!</v>
      </c>
      <c r="K45" s="50">
        <f t="shared" si="15"/>
        <v>0</v>
      </c>
      <c r="L45" s="19"/>
    </row>
    <row r="46" spans="1:12" x14ac:dyDescent="0.2">
      <c r="A46" s="4"/>
      <c r="B46" s="29"/>
      <c r="C46" s="14"/>
      <c r="D46" s="32"/>
      <c r="E46" s="14"/>
      <c r="F46" s="14"/>
      <c r="G46" s="32"/>
      <c r="H46" s="6"/>
      <c r="I46" s="9"/>
      <c r="J46" s="55"/>
      <c r="K46" s="36"/>
      <c r="L46" s="19"/>
    </row>
    <row r="47" spans="1:12" x14ac:dyDescent="0.2">
      <c r="A47" s="2" t="s">
        <v>104</v>
      </c>
      <c r="B47" s="29">
        <f t="shared" ref="B47:G47" si="32">B45+B24</f>
        <v>308</v>
      </c>
      <c r="C47" s="52">
        <f t="shared" si="32"/>
        <v>366</v>
      </c>
      <c r="D47" s="53">
        <f t="shared" si="32"/>
        <v>461</v>
      </c>
      <c r="E47" s="52">
        <f t="shared" si="32"/>
        <v>0</v>
      </c>
      <c r="F47" s="52">
        <f t="shared" si="32"/>
        <v>0</v>
      </c>
      <c r="G47" s="53">
        <f t="shared" si="32"/>
        <v>0</v>
      </c>
      <c r="H47" s="6">
        <f>(D47-C47)/C47</f>
        <v>0.25956284153005466</v>
      </c>
      <c r="I47" s="54">
        <f>D47-C47</f>
        <v>95</v>
      </c>
      <c r="J47" s="6" t="e">
        <f t="shared" si="14"/>
        <v>#DIV/0!</v>
      </c>
      <c r="K47" s="36">
        <f t="shared" si="15"/>
        <v>0</v>
      </c>
      <c r="L47" s="19"/>
    </row>
    <row r="48" spans="1:12" x14ac:dyDescent="0.2">
      <c r="D48" s="18"/>
      <c r="G48" s="18"/>
      <c r="I48" s="19"/>
      <c r="K48" s="19"/>
    </row>
  </sheetData>
  <mergeCells count="2">
    <mergeCell ref="A2:K2"/>
    <mergeCell ref="A1:K1"/>
  </mergeCells>
  <phoneticPr fontId="0" type="noConversion"/>
  <printOptions horizontalCentered="1"/>
  <pageMargins left="0" right="0" top="0.5" bottom="0.25" header="0" footer="0"/>
  <pageSetup firstPageNumber="0" orientation="portrait" r:id="rId1"/>
  <headerFooter alignWithMargins="0">
    <oddFooter>&amp;R&amp;"Arial,Italic"&amp;8Office of Institutional Research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4"/>
  <sheetViews>
    <sheetView zoomScaleNormal="100" workbookViewId="0">
      <selection sqref="A1:K1"/>
    </sheetView>
  </sheetViews>
  <sheetFormatPr defaultRowHeight="12.75" x14ac:dyDescent="0.2"/>
  <cols>
    <col min="1" max="1" width="31.28515625" style="16" customWidth="1"/>
    <col min="2" max="2" width="8.28515625" style="26" customWidth="1"/>
    <col min="3" max="4" width="8.28515625" style="17" customWidth="1"/>
    <col min="5" max="7" width="8.28515625" style="17" hidden="1" customWidth="1"/>
    <col min="8" max="9" width="8.7109375" style="16" customWidth="1"/>
    <col min="10" max="11" width="8.7109375" style="16" hidden="1" customWidth="1"/>
    <col min="12" max="16384" width="9.140625" style="16"/>
  </cols>
  <sheetData>
    <row r="1" spans="1:12" ht="15.75" x14ac:dyDescent="0.25">
      <c r="A1" s="167" t="s">
        <v>224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2" ht="15.75" x14ac:dyDescent="0.25">
      <c r="A2" s="167" t="s">
        <v>100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2" ht="15" x14ac:dyDescent="0.25">
      <c r="A3" s="165"/>
      <c r="B3" s="165"/>
      <c r="C3" s="165"/>
      <c r="D3" s="165"/>
      <c r="E3" s="165"/>
      <c r="F3" s="165"/>
      <c r="G3" s="165"/>
      <c r="H3" s="168"/>
      <c r="I3" s="168"/>
      <c r="J3" s="168"/>
      <c r="K3" s="168"/>
    </row>
    <row r="4" spans="1:12" ht="34.5" x14ac:dyDescent="0.25">
      <c r="A4" s="1" t="s">
        <v>141</v>
      </c>
      <c r="B4" s="27" t="s">
        <v>209</v>
      </c>
      <c r="C4" s="15" t="s">
        <v>210</v>
      </c>
      <c r="D4" s="92" t="s">
        <v>214</v>
      </c>
      <c r="E4" s="15" t="s">
        <v>165</v>
      </c>
      <c r="F4" s="15" t="s">
        <v>180</v>
      </c>
      <c r="G4" s="31" t="s">
        <v>188</v>
      </c>
      <c r="H4" s="5" t="s">
        <v>222</v>
      </c>
      <c r="I4" s="8" t="s">
        <v>223</v>
      </c>
      <c r="J4" s="5" t="s">
        <v>189</v>
      </c>
      <c r="K4" s="5" t="s">
        <v>190</v>
      </c>
    </row>
    <row r="5" spans="1:12" hidden="1" x14ac:dyDescent="0.2">
      <c r="A5" s="34" t="s">
        <v>22</v>
      </c>
      <c r="B5" s="97">
        <f>'All Programs'!B11</f>
        <v>0</v>
      </c>
      <c r="C5" s="97">
        <f>'All Programs'!C11</f>
        <v>0</v>
      </c>
      <c r="D5" s="98">
        <f>'All Programs'!D11</f>
        <v>0</v>
      </c>
      <c r="E5" s="80">
        <f>'All Programs'!E11</f>
        <v>0</v>
      </c>
      <c r="F5" s="97">
        <f>'All Programs'!F11</f>
        <v>0</v>
      </c>
      <c r="G5" s="98">
        <f>'All Programs'!G11</f>
        <v>0</v>
      </c>
      <c r="H5" s="93" t="s">
        <v>179</v>
      </c>
      <c r="I5" s="23">
        <f t="shared" ref="I5:I24" si="0">D5-C5</f>
        <v>0</v>
      </c>
      <c r="J5" s="93" t="s">
        <v>179</v>
      </c>
      <c r="K5" s="24">
        <f t="shared" ref="K5:K24" si="1">G5-F5</f>
        <v>0</v>
      </c>
    </row>
    <row r="6" spans="1:12" hidden="1" x14ac:dyDescent="0.2">
      <c r="A6" s="34" t="s">
        <v>21</v>
      </c>
      <c r="B6" s="97">
        <f>'All Programs'!B12</f>
        <v>0</v>
      </c>
      <c r="C6" s="97">
        <f>'All Programs'!C12</f>
        <v>0</v>
      </c>
      <c r="D6" s="89">
        <f>'All Programs'!D12</f>
        <v>0</v>
      </c>
      <c r="E6" s="80">
        <f>'All Programs'!E12</f>
        <v>0</v>
      </c>
      <c r="F6" s="97">
        <f>'All Programs'!F12</f>
        <v>0</v>
      </c>
      <c r="G6" s="89">
        <f>'All Programs'!G12</f>
        <v>0</v>
      </c>
      <c r="H6" s="93" t="s">
        <v>179</v>
      </c>
      <c r="I6" s="23">
        <f t="shared" si="0"/>
        <v>0</v>
      </c>
      <c r="J6" s="93" t="s">
        <v>179</v>
      </c>
      <c r="K6" s="24">
        <f t="shared" si="1"/>
        <v>0</v>
      </c>
    </row>
    <row r="7" spans="1:12" x14ac:dyDescent="0.2">
      <c r="A7" s="34" t="s">
        <v>19</v>
      </c>
      <c r="B7" s="94">
        <f>'All Programs'!B13</f>
        <v>28</v>
      </c>
      <c r="C7" s="94">
        <f>'All Programs'!C13</f>
        <v>18</v>
      </c>
      <c r="D7" s="81">
        <f>'All Programs'!D13</f>
        <v>2</v>
      </c>
      <c r="E7" s="83">
        <f>'All Programs'!E13</f>
        <v>0</v>
      </c>
      <c r="F7" s="94">
        <f>'All Programs'!F13</f>
        <v>0</v>
      </c>
      <c r="G7" s="81">
        <f>'All Programs'!G13</f>
        <v>0</v>
      </c>
      <c r="H7" s="22">
        <f>(D7-C7)/C7</f>
        <v>-0.88888888888888884</v>
      </c>
      <c r="I7" s="23">
        <f t="shared" si="0"/>
        <v>-16</v>
      </c>
      <c r="J7" s="22" t="e">
        <f>(G7-F7)/F7</f>
        <v>#DIV/0!</v>
      </c>
      <c r="K7" s="24">
        <f t="shared" si="1"/>
        <v>0</v>
      </c>
    </row>
    <row r="8" spans="1:12" hidden="1" x14ac:dyDescent="0.2">
      <c r="A8" s="34" t="s">
        <v>20</v>
      </c>
      <c r="B8" s="94">
        <f>'All Programs'!B14</f>
        <v>0</v>
      </c>
      <c r="C8" s="94">
        <f>'All Programs'!C14</f>
        <v>0</v>
      </c>
      <c r="D8" s="81">
        <f>'All Programs'!D14</f>
        <v>0</v>
      </c>
      <c r="E8" s="83">
        <f>'All Programs'!E14</f>
        <v>0</v>
      </c>
      <c r="F8" s="94">
        <f>'All Programs'!F14</f>
        <v>0</v>
      </c>
      <c r="G8" s="81">
        <f>'All Programs'!G14</f>
        <v>0</v>
      </c>
      <c r="H8" s="153" t="s">
        <v>179</v>
      </c>
      <c r="I8" s="23">
        <f t="shared" si="0"/>
        <v>0</v>
      </c>
      <c r="J8" s="72" t="e">
        <f t="shared" ref="J8" si="2">(G8-F8)/F8</f>
        <v>#DIV/0!</v>
      </c>
      <c r="K8" s="30">
        <f t="shared" si="1"/>
        <v>0</v>
      </c>
    </row>
    <row r="9" spans="1:12" hidden="1" x14ac:dyDescent="0.2">
      <c r="A9" s="66" t="s">
        <v>115</v>
      </c>
      <c r="B9" s="84">
        <f t="shared" ref="B9:G9" si="3">SUM(B5:B8)</f>
        <v>28</v>
      </c>
      <c r="C9" s="84">
        <f t="shared" si="3"/>
        <v>18</v>
      </c>
      <c r="D9" s="85">
        <f t="shared" si="3"/>
        <v>2</v>
      </c>
      <c r="E9" s="84">
        <f t="shared" si="3"/>
        <v>0</v>
      </c>
      <c r="F9" s="84">
        <f t="shared" si="3"/>
        <v>0</v>
      </c>
      <c r="G9" s="85">
        <f t="shared" si="3"/>
        <v>0</v>
      </c>
      <c r="H9" s="63">
        <f>(D9-C9)/C9</f>
        <v>-0.88888888888888884</v>
      </c>
      <c r="I9" s="64">
        <f t="shared" si="0"/>
        <v>-16</v>
      </c>
      <c r="J9" s="63" t="e">
        <f>(G9-F9)/F9</f>
        <v>#DIV/0!</v>
      </c>
      <c r="K9" s="65">
        <f t="shared" si="1"/>
        <v>0</v>
      </c>
      <c r="L9" s="19"/>
    </row>
    <row r="10" spans="1:12" ht="7.5" customHeight="1" x14ac:dyDescent="0.2">
      <c r="A10" s="34"/>
      <c r="B10" s="94"/>
      <c r="C10" s="80"/>
      <c r="D10" s="81"/>
      <c r="E10" s="80"/>
      <c r="F10" s="80"/>
      <c r="G10" s="82"/>
      <c r="H10" s="76"/>
      <c r="I10" s="23"/>
      <c r="J10" s="22"/>
      <c r="K10" s="10"/>
      <c r="L10" s="19"/>
    </row>
    <row r="11" spans="1:12" x14ac:dyDescent="0.2">
      <c r="A11" s="34" t="s">
        <v>18</v>
      </c>
      <c r="B11" s="94">
        <f>'All Programs'!B17</f>
        <v>33</v>
      </c>
      <c r="C11" s="83">
        <f>'All Programs'!C17</f>
        <v>31</v>
      </c>
      <c r="D11" s="95">
        <f>'All Programs'!D17</f>
        <v>20</v>
      </c>
      <c r="E11" s="83">
        <f>'All Programs'!E17</f>
        <v>0</v>
      </c>
      <c r="F11" s="83">
        <f>'All Programs'!F17</f>
        <v>0</v>
      </c>
      <c r="G11" s="95">
        <f>'All Programs'!G17</f>
        <v>0</v>
      </c>
      <c r="H11" s="22">
        <f>(D11-C11)/C11</f>
        <v>-0.35483870967741937</v>
      </c>
      <c r="I11" s="23">
        <f t="shared" si="0"/>
        <v>-11</v>
      </c>
      <c r="J11" s="22" t="e">
        <f>(G11-F11)/F11</f>
        <v>#DIV/0!</v>
      </c>
      <c r="K11" s="10">
        <f t="shared" si="1"/>
        <v>0</v>
      </c>
    </row>
    <row r="12" spans="1:12" ht="7.5" customHeight="1" x14ac:dyDescent="0.2">
      <c r="A12" s="34"/>
      <c r="B12" s="94"/>
      <c r="C12" s="94"/>
      <c r="D12" s="81"/>
      <c r="E12" s="83"/>
      <c r="F12" s="94"/>
      <c r="G12" s="81"/>
      <c r="H12" s="22"/>
      <c r="I12" s="23"/>
      <c r="J12" s="22"/>
      <c r="K12" s="24"/>
    </row>
    <row r="13" spans="1:12" x14ac:dyDescent="0.2">
      <c r="A13" s="34" t="s">
        <v>17</v>
      </c>
      <c r="B13" s="94">
        <f>'All Programs'!B38</f>
        <v>28</v>
      </c>
      <c r="C13" s="94">
        <f>'All Programs'!C38</f>
        <v>37</v>
      </c>
      <c r="D13" s="81">
        <f>'All Programs'!D38</f>
        <v>23</v>
      </c>
      <c r="E13" s="83">
        <f>'All Programs'!E38</f>
        <v>0</v>
      </c>
      <c r="F13" s="94">
        <f>'All Programs'!F38</f>
        <v>0</v>
      </c>
      <c r="G13" s="81">
        <f>'All Programs'!G38</f>
        <v>0</v>
      </c>
      <c r="H13" s="22">
        <f>(D13-C13)/C13</f>
        <v>-0.3783783783783784</v>
      </c>
      <c r="I13" s="23">
        <f t="shared" si="0"/>
        <v>-14</v>
      </c>
      <c r="J13" s="22" t="e">
        <f>(G13-F13)/F13</f>
        <v>#DIV/0!</v>
      </c>
      <c r="K13" s="24">
        <f t="shared" si="1"/>
        <v>0</v>
      </c>
    </row>
    <row r="14" spans="1:12" x14ac:dyDescent="0.2">
      <c r="A14" s="106" t="s">
        <v>220</v>
      </c>
      <c r="B14" s="94">
        <f>'All Programs'!B39</f>
        <v>0</v>
      </c>
      <c r="C14" s="94">
        <f>'All Programs'!C39</f>
        <v>0</v>
      </c>
      <c r="D14" s="81">
        <f>'All Programs'!D39</f>
        <v>1</v>
      </c>
      <c r="E14" s="83">
        <f>'All Programs'!E39</f>
        <v>0</v>
      </c>
      <c r="F14" s="94">
        <f>'All Programs'!F39</f>
        <v>0</v>
      </c>
      <c r="G14" s="81">
        <f>'All Programs'!G39</f>
        <v>0</v>
      </c>
      <c r="H14" s="93" t="s">
        <v>179</v>
      </c>
      <c r="I14" s="23">
        <f t="shared" ref="I14" si="4">D14-C14</f>
        <v>1</v>
      </c>
      <c r="J14" s="22"/>
      <c r="K14" s="24"/>
    </row>
    <row r="15" spans="1:12" x14ac:dyDescent="0.2">
      <c r="A15" s="106" t="s">
        <v>221</v>
      </c>
      <c r="B15" s="83">
        <f>'All Programs'!B40</f>
        <v>0</v>
      </c>
      <c r="C15" s="83">
        <f>'All Programs'!C40</f>
        <v>0</v>
      </c>
      <c r="D15" s="81">
        <f>'All Programs'!D40</f>
        <v>3</v>
      </c>
      <c r="E15" s="83">
        <f>'All Programs'!E40</f>
        <v>0</v>
      </c>
      <c r="F15" s="83">
        <f>'All Programs'!F40</f>
        <v>0</v>
      </c>
      <c r="G15" s="81">
        <f>'All Programs'!G40</f>
        <v>0</v>
      </c>
      <c r="H15" s="93" t="s">
        <v>179</v>
      </c>
      <c r="I15" s="23">
        <f t="shared" ref="I15" si="5">D15-C15</f>
        <v>3</v>
      </c>
      <c r="J15" s="93" t="s">
        <v>179</v>
      </c>
      <c r="K15" s="24">
        <f t="shared" ref="K15" si="6">G15-F15</f>
        <v>0</v>
      </c>
    </row>
    <row r="16" spans="1:12" x14ac:dyDescent="0.2">
      <c r="A16" s="66" t="s">
        <v>116</v>
      </c>
      <c r="B16" s="79">
        <f t="shared" ref="B16:G16" si="7">SUM(B13:B15)</f>
        <v>28</v>
      </c>
      <c r="C16" s="79">
        <f t="shared" si="7"/>
        <v>37</v>
      </c>
      <c r="D16" s="87">
        <f t="shared" si="7"/>
        <v>27</v>
      </c>
      <c r="E16" s="79">
        <f t="shared" si="7"/>
        <v>0</v>
      </c>
      <c r="F16" s="79">
        <f t="shared" si="7"/>
        <v>0</v>
      </c>
      <c r="G16" s="87">
        <f t="shared" si="7"/>
        <v>0</v>
      </c>
      <c r="H16" s="68">
        <f>(D16-C16)/C16</f>
        <v>-0.27027027027027029</v>
      </c>
      <c r="I16" s="60">
        <f t="shared" si="0"/>
        <v>-10</v>
      </c>
      <c r="J16" s="68" t="e">
        <f>(G16-F16)/F16</f>
        <v>#DIV/0!</v>
      </c>
      <c r="K16" s="69">
        <f t="shared" si="1"/>
        <v>0</v>
      </c>
      <c r="L16" s="19"/>
    </row>
    <row r="17" spans="1:12" ht="7.5" customHeight="1" x14ac:dyDescent="0.2">
      <c r="A17" s="34"/>
      <c r="B17" s="94"/>
      <c r="C17" s="80"/>
      <c r="D17" s="81"/>
      <c r="E17" s="80"/>
      <c r="F17" s="80"/>
      <c r="G17" s="82"/>
      <c r="H17" s="22"/>
      <c r="I17" s="23"/>
      <c r="J17" s="22"/>
      <c r="K17" s="24"/>
    </row>
    <row r="18" spans="1:12" x14ac:dyDescent="0.2">
      <c r="A18" s="34" t="s">
        <v>27</v>
      </c>
      <c r="B18" s="94">
        <f>'All Programs'!B43</f>
        <v>0</v>
      </c>
      <c r="C18" s="94">
        <f>'All Programs'!C43</f>
        <v>3</v>
      </c>
      <c r="D18" s="81">
        <f>'All Programs'!D43</f>
        <v>0</v>
      </c>
      <c r="E18" s="83">
        <f>'All Programs'!E43</f>
        <v>0</v>
      </c>
      <c r="F18" s="94">
        <f>'All Programs'!F43</f>
        <v>0</v>
      </c>
      <c r="G18" s="81">
        <f>'All Programs'!G43</f>
        <v>0</v>
      </c>
      <c r="H18" s="93" t="s">
        <v>179</v>
      </c>
      <c r="I18" s="59">
        <f t="shared" ref="I18" si="8">D18-C18</f>
        <v>-3</v>
      </c>
      <c r="J18" s="22" t="e">
        <f t="shared" ref="J18:J24" si="9">(G18-F18)/F18</f>
        <v>#DIV/0!</v>
      </c>
      <c r="K18" s="24">
        <f t="shared" si="1"/>
        <v>0</v>
      </c>
    </row>
    <row r="19" spans="1:12" x14ac:dyDescent="0.2">
      <c r="A19" s="34" t="s">
        <v>25</v>
      </c>
      <c r="B19" s="94">
        <f>'All Programs'!B44</f>
        <v>3</v>
      </c>
      <c r="C19" s="94">
        <f>'All Programs'!C44</f>
        <v>4</v>
      </c>
      <c r="D19" s="81">
        <f>'All Programs'!D44</f>
        <v>6</v>
      </c>
      <c r="E19" s="83">
        <f>'All Programs'!E44</f>
        <v>0</v>
      </c>
      <c r="F19" s="94">
        <f>'All Programs'!F44</f>
        <v>0</v>
      </c>
      <c r="G19" s="81">
        <f>'All Programs'!G44</f>
        <v>0</v>
      </c>
      <c r="H19" s="22">
        <f t="shared" ref="H19:H24" si="10">(D19-C19)/C19</f>
        <v>0.5</v>
      </c>
      <c r="I19" s="23">
        <f t="shared" si="0"/>
        <v>2</v>
      </c>
      <c r="J19" s="22" t="e">
        <f t="shared" si="9"/>
        <v>#DIV/0!</v>
      </c>
      <c r="K19" s="24">
        <f t="shared" si="1"/>
        <v>0</v>
      </c>
    </row>
    <row r="20" spans="1:12" x14ac:dyDescent="0.2">
      <c r="A20" s="34" t="s">
        <v>23</v>
      </c>
      <c r="B20" s="97">
        <f>'All Programs'!B45</f>
        <v>1</v>
      </c>
      <c r="C20" s="97">
        <f>'All Programs'!C45</f>
        <v>5</v>
      </c>
      <c r="D20" s="89">
        <f>'All Programs'!D45</f>
        <v>4</v>
      </c>
      <c r="E20" s="80">
        <f>'All Programs'!E45</f>
        <v>0</v>
      </c>
      <c r="F20" s="97">
        <f>'All Programs'!F45</f>
        <v>0</v>
      </c>
      <c r="G20" s="89">
        <f>'All Programs'!G45</f>
        <v>0</v>
      </c>
      <c r="H20" s="22">
        <f t="shared" si="10"/>
        <v>-0.2</v>
      </c>
      <c r="I20" s="23">
        <f t="shared" si="0"/>
        <v>-1</v>
      </c>
      <c r="J20" s="22" t="e">
        <f t="shared" si="9"/>
        <v>#DIV/0!</v>
      </c>
      <c r="K20" s="24">
        <f t="shared" si="1"/>
        <v>0</v>
      </c>
    </row>
    <row r="21" spans="1:12" x14ac:dyDescent="0.2">
      <c r="A21" s="34" t="s">
        <v>24</v>
      </c>
      <c r="B21" s="97">
        <f>'All Programs'!B46</f>
        <v>9</v>
      </c>
      <c r="C21" s="97">
        <f>'All Programs'!C46</f>
        <v>6</v>
      </c>
      <c r="D21" s="89">
        <f>'All Programs'!D46</f>
        <v>4</v>
      </c>
      <c r="E21" s="80">
        <f>'All Programs'!E46</f>
        <v>0</v>
      </c>
      <c r="F21" s="97">
        <f>'All Programs'!F46</f>
        <v>0</v>
      </c>
      <c r="G21" s="89">
        <f>'All Programs'!G46</f>
        <v>0</v>
      </c>
      <c r="H21" s="22">
        <f t="shared" si="10"/>
        <v>-0.33333333333333331</v>
      </c>
      <c r="I21" s="23">
        <f t="shared" si="0"/>
        <v>-2</v>
      </c>
      <c r="J21" s="22" t="e">
        <f t="shared" si="9"/>
        <v>#DIV/0!</v>
      </c>
      <c r="K21" s="24">
        <f t="shared" si="1"/>
        <v>0</v>
      </c>
    </row>
    <row r="22" spans="1:12" x14ac:dyDescent="0.2">
      <c r="A22" s="34" t="s">
        <v>167</v>
      </c>
      <c r="B22" s="97">
        <f>'All Programs'!B47</f>
        <v>2</v>
      </c>
      <c r="C22" s="97">
        <f>'All Programs'!C47</f>
        <v>1</v>
      </c>
      <c r="D22" s="89">
        <f>'All Programs'!D47</f>
        <v>2</v>
      </c>
      <c r="E22" s="80">
        <f>'All Programs'!E47</f>
        <v>0</v>
      </c>
      <c r="F22" s="97">
        <f>'All Programs'!F47</f>
        <v>0</v>
      </c>
      <c r="G22" s="89">
        <f>'All Programs'!G47</f>
        <v>0</v>
      </c>
      <c r="H22" s="22">
        <f t="shared" ref="H22" si="11">(D22-C22)/C22</f>
        <v>1</v>
      </c>
      <c r="I22" s="23">
        <f t="shared" ref="I22" si="12">D22-C22</f>
        <v>1</v>
      </c>
      <c r="J22" s="22" t="e">
        <f t="shared" ref="J22" si="13">(G22-F22)/F22</f>
        <v>#DIV/0!</v>
      </c>
      <c r="K22" s="24">
        <f t="shared" ref="K22" si="14">G22-F22</f>
        <v>0</v>
      </c>
    </row>
    <row r="23" spans="1:12" x14ac:dyDescent="0.2">
      <c r="A23" s="34" t="s">
        <v>26</v>
      </c>
      <c r="B23" s="83">
        <f>'All Programs'!B48</f>
        <v>4</v>
      </c>
      <c r="C23" s="83">
        <f>'All Programs'!C48</f>
        <v>13</v>
      </c>
      <c r="D23" s="81">
        <f>'All Programs'!D48</f>
        <v>16</v>
      </c>
      <c r="E23" s="83">
        <f>'All Programs'!E48</f>
        <v>0</v>
      </c>
      <c r="F23" s="83">
        <f>'All Programs'!F48</f>
        <v>0</v>
      </c>
      <c r="G23" s="81">
        <f>'All Programs'!G48</f>
        <v>0</v>
      </c>
      <c r="H23" s="22">
        <f t="shared" si="10"/>
        <v>0.23076923076923078</v>
      </c>
      <c r="I23" s="23">
        <f t="shared" si="0"/>
        <v>3</v>
      </c>
      <c r="J23" s="22" t="e">
        <f t="shared" si="9"/>
        <v>#DIV/0!</v>
      </c>
      <c r="K23" s="10">
        <f t="shared" si="1"/>
        <v>0</v>
      </c>
    </row>
    <row r="24" spans="1:12" x14ac:dyDescent="0.2">
      <c r="A24" s="66" t="s">
        <v>117</v>
      </c>
      <c r="B24" s="84">
        <f t="shared" ref="B24:G24" si="15">SUM(B18:B23)</f>
        <v>19</v>
      </c>
      <c r="C24" s="84">
        <f t="shared" si="15"/>
        <v>32</v>
      </c>
      <c r="D24" s="85">
        <f t="shared" si="15"/>
        <v>32</v>
      </c>
      <c r="E24" s="84">
        <f t="shared" si="15"/>
        <v>0</v>
      </c>
      <c r="F24" s="84">
        <f t="shared" si="15"/>
        <v>0</v>
      </c>
      <c r="G24" s="85">
        <f t="shared" si="15"/>
        <v>0</v>
      </c>
      <c r="H24" s="63">
        <f t="shared" si="10"/>
        <v>0</v>
      </c>
      <c r="I24" s="64">
        <f t="shared" si="0"/>
        <v>0</v>
      </c>
      <c r="J24" s="63" t="e">
        <f t="shared" si="9"/>
        <v>#DIV/0!</v>
      </c>
      <c r="K24" s="65">
        <f t="shared" si="1"/>
        <v>0</v>
      </c>
      <c r="L24" s="19"/>
    </row>
    <row r="25" spans="1:12" ht="7.5" customHeight="1" x14ac:dyDescent="0.2">
      <c r="A25" s="34"/>
      <c r="B25" s="94"/>
      <c r="C25" s="80"/>
      <c r="D25" s="81"/>
      <c r="E25" s="80"/>
      <c r="F25" s="80"/>
      <c r="G25" s="82"/>
      <c r="H25" s="22"/>
      <c r="I25" s="23"/>
      <c r="J25" s="22"/>
      <c r="K25" s="24"/>
    </row>
    <row r="26" spans="1:12" x14ac:dyDescent="0.2">
      <c r="A26" s="34" t="s">
        <v>28</v>
      </c>
      <c r="B26" s="94">
        <f>'All Programs'!B98</f>
        <v>0</v>
      </c>
      <c r="C26" s="94">
        <f>'All Programs'!C98</f>
        <v>6</v>
      </c>
      <c r="D26" s="81">
        <f>'All Programs'!D98</f>
        <v>0</v>
      </c>
      <c r="E26" s="83">
        <f>'All Programs'!E98</f>
        <v>0</v>
      </c>
      <c r="F26" s="94">
        <f>'All Programs'!F98</f>
        <v>0</v>
      </c>
      <c r="G26" s="81">
        <f>'All Programs'!G98</f>
        <v>0</v>
      </c>
      <c r="H26" s="93" t="s">
        <v>179</v>
      </c>
      <c r="I26" s="59">
        <f t="shared" ref="I26" si="16">D26-C26</f>
        <v>-6</v>
      </c>
      <c r="J26" s="22" t="e">
        <f>(G26-F26)/F26</f>
        <v>#DIV/0!</v>
      </c>
      <c r="K26" s="24">
        <f t="shared" ref="K26:K42" si="17">G26-F26</f>
        <v>0</v>
      </c>
    </row>
    <row r="27" spans="1:12" hidden="1" x14ac:dyDescent="0.2">
      <c r="A27" s="106" t="s">
        <v>191</v>
      </c>
      <c r="B27" s="94">
        <f>'All Programs'!B99</f>
        <v>0</v>
      </c>
      <c r="C27" s="94">
        <f>'All Programs'!C99</f>
        <v>0</v>
      </c>
      <c r="D27" s="81">
        <f>'All Programs'!D99</f>
        <v>0</v>
      </c>
      <c r="E27" s="83">
        <f>'All Programs'!E99</f>
        <v>0</v>
      </c>
      <c r="F27" s="94">
        <f>'All Programs'!F99</f>
        <v>0</v>
      </c>
      <c r="G27" s="81">
        <f>'All Programs'!G99</f>
        <v>0</v>
      </c>
      <c r="H27" s="93" t="s">
        <v>179</v>
      </c>
      <c r="I27" s="23">
        <f t="shared" ref="I27:I42" si="18">D27-C27</f>
        <v>0</v>
      </c>
      <c r="J27" s="93" t="s">
        <v>179</v>
      </c>
      <c r="K27" s="10">
        <f t="shared" si="17"/>
        <v>0</v>
      </c>
    </row>
    <row r="28" spans="1:12" hidden="1" x14ac:dyDescent="0.2">
      <c r="A28" s="34" t="s">
        <v>29</v>
      </c>
      <c r="B28" s="83">
        <f>'All Programs'!B100</f>
        <v>0</v>
      </c>
      <c r="C28" s="83">
        <f>'All Programs'!C100</f>
        <v>0</v>
      </c>
      <c r="D28" s="81">
        <f>'All Programs'!D100</f>
        <v>0</v>
      </c>
      <c r="E28" s="83">
        <f>'All Programs'!E100</f>
        <v>0</v>
      </c>
      <c r="F28" s="83">
        <f>'All Programs'!F100</f>
        <v>0</v>
      </c>
      <c r="G28" s="81">
        <f>'All Programs'!G100</f>
        <v>0</v>
      </c>
      <c r="H28" s="153" t="s">
        <v>179</v>
      </c>
      <c r="I28" s="23">
        <f t="shared" si="18"/>
        <v>0</v>
      </c>
      <c r="J28" s="22" t="e">
        <f>(G28-F28)/F28</f>
        <v>#DIV/0!</v>
      </c>
      <c r="K28" s="10">
        <f t="shared" si="17"/>
        <v>0</v>
      </c>
    </row>
    <row r="29" spans="1:12" hidden="1" x14ac:dyDescent="0.2">
      <c r="A29" s="66" t="s">
        <v>118</v>
      </c>
      <c r="B29" s="79">
        <f t="shared" ref="B29:G29" si="19">SUM(B26:B28)</f>
        <v>0</v>
      </c>
      <c r="C29" s="79">
        <f t="shared" si="19"/>
        <v>6</v>
      </c>
      <c r="D29" s="87">
        <f t="shared" si="19"/>
        <v>0</v>
      </c>
      <c r="E29" s="79">
        <f t="shared" si="19"/>
        <v>0</v>
      </c>
      <c r="F29" s="79">
        <f t="shared" si="19"/>
        <v>0</v>
      </c>
      <c r="G29" s="87">
        <f t="shared" si="19"/>
        <v>0</v>
      </c>
      <c r="H29" s="162" t="s">
        <v>179</v>
      </c>
      <c r="I29" s="60">
        <f t="shared" si="18"/>
        <v>-6</v>
      </c>
      <c r="J29" s="68" t="e">
        <f>(G29-F29)/F29</f>
        <v>#DIV/0!</v>
      </c>
      <c r="K29" s="69">
        <f t="shared" si="17"/>
        <v>0</v>
      </c>
      <c r="L29" s="19"/>
    </row>
    <row r="30" spans="1:12" ht="7.5" customHeight="1" x14ac:dyDescent="0.2">
      <c r="A30" s="34"/>
      <c r="B30" s="94"/>
      <c r="C30" s="80"/>
      <c r="D30" s="81"/>
      <c r="E30" s="80"/>
      <c r="F30" s="80"/>
      <c r="G30" s="82"/>
      <c r="H30" s="22"/>
      <c r="I30" s="23"/>
      <c r="J30" s="22"/>
      <c r="K30" s="24"/>
    </row>
    <row r="31" spans="1:12" x14ac:dyDescent="0.2">
      <c r="A31" s="34" t="s">
        <v>31</v>
      </c>
      <c r="B31" s="94">
        <f>'All Programs'!B103</f>
        <v>1</v>
      </c>
      <c r="C31" s="94">
        <f>'All Programs'!C103</f>
        <v>0</v>
      </c>
      <c r="D31" s="81">
        <f>'All Programs'!D103</f>
        <v>3</v>
      </c>
      <c r="E31" s="83">
        <f>'All Programs'!E103</f>
        <v>0</v>
      </c>
      <c r="F31" s="94">
        <f>'All Programs'!F103</f>
        <v>0</v>
      </c>
      <c r="G31" s="81">
        <f>'All Programs'!G103</f>
        <v>0</v>
      </c>
      <c r="H31" s="153" t="s">
        <v>179</v>
      </c>
      <c r="I31" s="23">
        <f t="shared" ref="I31:I33" si="20">D31-C31</f>
        <v>3</v>
      </c>
      <c r="J31" s="22" t="e">
        <f>(G31-F31)/F31</f>
        <v>#DIV/0!</v>
      </c>
      <c r="K31" s="24">
        <f t="shared" ref="K31:K32" si="21">G31-F31</f>
        <v>0</v>
      </c>
    </row>
    <row r="32" spans="1:12" x14ac:dyDescent="0.2">
      <c r="A32" s="106" t="s">
        <v>183</v>
      </c>
      <c r="B32" s="94">
        <f>'All Programs'!B113</f>
        <v>1</v>
      </c>
      <c r="C32" s="94">
        <f>'All Programs'!C113</f>
        <v>0</v>
      </c>
      <c r="D32" s="81">
        <f>'All Programs'!D113</f>
        <v>3</v>
      </c>
      <c r="E32" s="83">
        <f>'All Programs'!E113</f>
        <v>0</v>
      </c>
      <c r="F32" s="94">
        <f>'All Programs'!F113</f>
        <v>0</v>
      </c>
      <c r="G32" s="81">
        <f>'All Programs'!G113</f>
        <v>0</v>
      </c>
      <c r="H32" s="153" t="s">
        <v>179</v>
      </c>
      <c r="I32" s="23">
        <f t="shared" si="20"/>
        <v>3</v>
      </c>
      <c r="J32" s="72" t="e">
        <f t="shared" ref="J32" si="22">(G32-F32)/F32</f>
        <v>#DIV/0!</v>
      </c>
      <c r="K32" s="30">
        <f t="shared" si="21"/>
        <v>0</v>
      </c>
    </row>
    <row r="33" spans="1:13" x14ac:dyDescent="0.2">
      <c r="A33" s="34" t="s">
        <v>33</v>
      </c>
      <c r="B33" s="83">
        <f>'All Programs'!B116</f>
        <v>1</v>
      </c>
      <c r="C33" s="83">
        <f>'All Programs'!C116</f>
        <v>2</v>
      </c>
      <c r="D33" s="81">
        <f>'All Programs'!D116</f>
        <v>1</v>
      </c>
      <c r="E33" s="83">
        <f>'All Programs'!E116</f>
        <v>0</v>
      </c>
      <c r="F33" s="83">
        <f>'All Programs'!F116</f>
        <v>0</v>
      </c>
      <c r="G33" s="81">
        <f>'All Programs'!G116</f>
        <v>0</v>
      </c>
      <c r="H33" s="22">
        <f t="shared" ref="H33" si="23">(D33-C33)/C33</f>
        <v>-0.5</v>
      </c>
      <c r="I33" s="23">
        <f t="shared" si="20"/>
        <v>-1</v>
      </c>
      <c r="J33" s="22" t="e">
        <f>(G33-F33)/F33</f>
        <v>#DIV/0!</v>
      </c>
      <c r="K33" s="10">
        <f t="shared" si="17"/>
        <v>0</v>
      </c>
    </row>
    <row r="34" spans="1:13" x14ac:dyDescent="0.2">
      <c r="A34" s="66" t="s">
        <v>119</v>
      </c>
      <c r="B34" s="79">
        <f t="shared" ref="B34:G34" si="24">SUM(B31:B33)</f>
        <v>3</v>
      </c>
      <c r="C34" s="79">
        <f t="shared" si="24"/>
        <v>2</v>
      </c>
      <c r="D34" s="87">
        <f t="shared" si="24"/>
        <v>7</v>
      </c>
      <c r="E34" s="79">
        <f t="shared" si="24"/>
        <v>0</v>
      </c>
      <c r="F34" s="79">
        <f t="shared" si="24"/>
        <v>0</v>
      </c>
      <c r="G34" s="87">
        <f t="shared" si="24"/>
        <v>0</v>
      </c>
      <c r="H34" s="68">
        <f>(D34-C34)/C34</f>
        <v>2.5</v>
      </c>
      <c r="I34" s="60">
        <f t="shared" si="18"/>
        <v>5</v>
      </c>
      <c r="J34" s="68" t="e">
        <f>(G34-F34)/F34</f>
        <v>#DIV/0!</v>
      </c>
      <c r="K34" s="69">
        <f t="shared" si="17"/>
        <v>0</v>
      </c>
      <c r="L34" s="19"/>
    </row>
    <row r="35" spans="1:13" ht="7.5" hidden="1" customHeight="1" x14ac:dyDescent="0.2">
      <c r="A35" s="34"/>
      <c r="B35" s="94"/>
      <c r="C35" s="80"/>
      <c r="D35" s="81"/>
      <c r="E35" s="80"/>
      <c r="F35" s="80"/>
      <c r="G35" s="82"/>
      <c r="H35" s="22"/>
      <c r="I35" s="23"/>
      <c r="J35" s="22"/>
      <c r="K35" s="24"/>
    </row>
    <row r="36" spans="1:13" hidden="1" x14ac:dyDescent="0.2">
      <c r="A36" s="34" t="s">
        <v>37</v>
      </c>
      <c r="B36" s="94">
        <f>'All Programs'!B128</f>
        <v>0</v>
      </c>
      <c r="C36" s="94">
        <f>'All Programs'!C128</f>
        <v>0</v>
      </c>
      <c r="D36" s="81">
        <f>'All Programs'!D128</f>
        <v>0</v>
      </c>
      <c r="E36" s="83">
        <f>'All Programs'!E128</f>
        <v>0</v>
      </c>
      <c r="F36" s="94">
        <f>'All Programs'!F128</f>
        <v>0</v>
      </c>
      <c r="G36" s="81">
        <f>'All Programs'!G128</f>
        <v>0</v>
      </c>
      <c r="H36" s="22" t="e">
        <f>(D36-C36)/C36</f>
        <v>#DIV/0!</v>
      </c>
      <c r="I36" s="23">
        <f t="shared" si="18"/>
        <v>0</v>
      </c>
      <c r="J36" s="22" t="e">
        <f>(G36-F36)/F36</f>
        <v>#DIV/0!</v>
      </c>
      <c r="K36" s="24">
        <f t="shared" si="17"/>
        <v>0</v>
      </c>
    </row>
    <row r="37" spans="1:13" hidden="1" x14ac:dyDescent="0.2">
      <c r="A37" s="107" t="s">
        <v>184</v>
      </c>
      <c r="B37" s="94">
        <f>'All Programs'!B139</f>
        <v>0</v>
      </c>
      <c r="C37" s="94">
        <f>'All Programs'!C139</f>
        <v>0</v>
      </c>
      <c r="D37" s="81">
        <f>'All Programs'!D139</f>
        <v>0</v>
      </c>
      <c r="E37" s="83">
        <f>'All Programs'!E139</f>
        <v>0</v>
      </c>
      <c r="F37" s="94">
        <f>'All Programs'!F139</f>
        <v>0</v>
      </c>
      <c r="G37" s="81">
        <f>'All Programs'!G139</f>
        <v>0</v>
      </c>
      <c r="H37" s="72" t="e">
        <f t="shared" ref="H37" si="25">(D37-C37)/C37</f>
        <v>#DIV/0!</v>
      </c>
      <c r="I37" s="59">
        <f t="shared" si="18"/>
        <v>0</v>
      </c>
      <c r="J37" s="72" t="e">
        <f t="shared" ref="J37" si="26">(G37-F37)/F37</f>
        <v>#DIV/0!</v>
      </c>
      <c r="K37" s="30">
        <f t="shared" si="17"/>
        <v>0</v>
      </c>
    </row>
    <row r="38" spans="1:13" hidden="1" x14ac:dyDescent="0.2">
      <c r="A38" s="34" t="s">
        <v>30</v>
      </c>
      <c r="B38" s="94">
        <f>'All Programs'!B132</f>
        <v>0</v>
      </c>
      <c r="C38" s="94">
        <f>'All Programs'!C132</f>
        <v>0</v>
      </c>
      <c r="D38" s="81">
        <f>'All Programs'!D132</f>
        <v>0</v>
      </c>
      <c r="E38" s="83">
        <f>'All Programs'!E132</f>
        <v>0</v>
      </c>
      <c r="F38" s="94">
        <f>'All Programs'!F132</f>
        <v>0</v>
      </c>
      <c r="G38" s="81">
        <f>'All Programs'!G132</f>
        <v>0</v>
      </c>
      <c r="H38" s="93" t="s">
        <v>179</v>
      </c>
      <c r="I38" s="23">
        <f t="shared" si="18"/>
        <v>0</v>
      </c>
      <c r="J38" s="93" t="s">
        <v>179</v>
      </c>
      <c r="K38" s="24">
        <f t="shared" si="17"/>
        <v>0</v>
      </c>
      <c r="L38" s="19"/>
    </row>
    <row r="39" spans="1:13" hidden="1" x14ac:dyDescent="0.2">
      <c r="A39" s="34" t="s">
        <v>32</v>
      </c>
      <c r="B39" s="83">
        <f>'All Programs'!B137</f>
        <v>0</v>
      </c>
      <c r="C39" s="83">
        <f>'All Programs'!C137</f>
        <v>0</v>
      </c>
      <c r="D39" s="81">
        <f>'All Programs'!D137</f>
        <v>0</v>
      </c>
      <c r="E39" s="83">
        <f>'All Programs'!E137</f>
        <v>0</v>
      </c>
      <c r="F39" s="83">
        <f>'All Programs'!F137</f>
        <v>0</v>
      </c>
      <c r="G39" s="81">
        <f>'All Programs'!G137</f>
        <v>0</v>
      </c>
      <c r="H39" s="93" t="s">
        <v>179</v>
      </c>
      <c r="I39" s="23">
        <f t="shared" si="18"/>
        <v>0</v>
      </c>
      <c r="J39" s="93" t="s">
        <v>179</v>
      </c>
      <c r="K39" s="24">
        <f t="shared" si="17"/>
        <v>0</v>
      </c>
    </row>
    <row r="40" spans="1:13" hidden="1" x14ac:dyDescent="0.2">
      <c r="A40" s="66" t="s">
        <v>112</v>
      </c>
      <c r="B40" s="79">
        <f t="shared" ref="B40:G40" si="27">SUM(B36:B39)</f>
        <v>0</v>
      </c>
      <c r="C40" s="79">
        <f t="shared" si="27"/>
        <v>0</v>
      </c>
      <c r="D40" s="87">
        <f t="shared" si="27"/>
        <v>0</v>
      </c>
      <c r="E40" s="79">
        <f t="shared" si="27"/>
        <v>0</v>
      </c>
      <c r="F40" s="79">
        <f t="shared" si="27"/>
        <v>0</v>
      </c>
      <c r="G40" s="87">
        <f t="shared" si="27"/>
        <v>0</v>
      </c>
      <c r="H40" s="68" t="e">
        <f>(D40-C40)/C40</f>
        <v>#DIV/0!</v>
      </c>
      <c r="I40" s="130">
        <f t="shared" si="18"/>
        <v>0</v>
      </c>
      <c r="J40" s="68" t="e">
        <f>(G40-F40)/F40</f>
        <v>#DIV/0!</v>
      </c>
      <c r="K40" s="69">
        <f t="shared" si="17"/>
        <v>0</v>
      </c>
      <c r="L40" s="19"/>
    </row>
    <row r="41" spans="1:13" ht="7.5" customHeight="1" x14ac:dyDescent="0.2">
      <c r="A41" s="66"/>
      <c r="B41" s="123"/>
      <c r="C41" s="123"/>
      <c r="D41" s="132"/>
      <c r="E41" s="123"/>
      <c r="F41" s="123"/>
      <c r="G41" s="132"/>
      <c r="H41" s="133"/>
      <c r="I41" s="134"/>
      <c r="J41" s="133"/>
      <c r="K41" s="127"/>
      <c r="L41" s="19"/>
    </row>
    <row r="42" spans="1:13" x14ac:dyDescent="0.2">
      <c r="A42" s="2" t="s">
        <v>0</v>
      </c>
      <c r="B42" s="38">
        <f t="shared" ref="B42:G42" si="28">B9+B16+B24+B29+B34+B40+B11</f>
        <v>111</v>
      </c>
      <c r="C42" s="38">
        <f t="shared" si="28"/>
        <v>126</v>
      </c>
      <c r="D42" s="70">
        <f t="shared" si="28"/>
        <v>88</v>
      </c>
      <c r="E42" s="38">
        <f t="shared" si="28"/>
        <v>0</v>
      </c>
      <c r="F42" s="38">
        <f t="shared" si="28"/>
        <v>0</v>
      </c>
      <c r="G42" s="70">
        <f t="shared" si="28"/>
        <v>0</v>
      </c>
      <c r="H42" s="41">
        <f>(D42-C42)/C42</f>
        <v>-0.30158730158730157</v>
      </c>
      <c r="I42" s="42">
        <f t="shared" si="18"/>
        <v>-38</v>
      </c>
      <c r="J42" s="41" t="e">
        <f>(G42-F42)/F42</f>
        <v>#DIV/0!</v>
      </c>
      <c r="K42" s="43">
        <f t="shared" si="17"/>
        <v>0</v>
      </c>
    </row>
    <row r="43" spans="1:13" x14ac:dyDescent="0.2">
      <c r="A43" s="34"/>
      <c r="B43" s="94"/>
      <c r="C43" s="80"/>
      <c r="D43" s="89"/>
      <c r="E43" s="80"/>
      <c r="F43" s="80"/>
      <c r="G43" s="89"/>
      <c r="H43" s="6"/>
      <c r="I43" s="9"/>
      <c r="J43" s="22"/>
      <c r="K43" s="7"/>
    </row>
    <row r="44" spans="1:13" x14ac:dyDescent="0.2">
      <c r="A44" s="34" t="s">
        <v>16</v>
      </c>
      <c r="B44" s="94">
        <f>'All Programs'!B233</f>
        <v>32</v>
      </c>
      <c r="C44" s="94">
        <f>'All Programs'!C233</f>
        <v>28</v>
      </c>
      <c r="D44" s="81">
        <f>'All Programs'!D233</f>
        <v>32</v>
      </c>
      <c r="E44" s="83">
        <f>'All Programs'!E233</f>
        <v>0</v>
      </c>
      <c r="F44" s="94">
        <f>'All Programs'!F233</f>
        <v>0</v>
      </c>
      <c r="G44" s="81">
        <f>'All Programs'!G233</f>
        <v>0</v>
      </c>
      <c r="H44" s="22">
        <f>(D44-C44)/C44</f>
        <v>0.14285714285714285</v>
      </c>
      <c r="I44" s="23">
        <f>D44-C44</f>
        <v>4</v>
      </c>
      <c r="J44" s="22" t="e">
        <f>(G44-F44)/F44</f>
        <v>#DIV/0!</v>
      </c>
      <c r="K44" s="24">
        <f>G44-F44</f>
        <v>0</v>
      </c>
    </row>
    <row r="45" spans="1:13" ht="7.5" hidden="1" customHeight="1" x14ac:dyDescent="0.2">
      <c r="A45" s="34"/>
      <c r="B45" s="94"/>
      <c r="C45" s="80"/>
      <c r="D45" s="81"/>
      <c r="E45" s="80"/>
      <c r="F45" s="80"/>
      <c r="G45" s="82"/>
      <c r="H45" s="22"/>
      <c r="I45" s="23"/>
      <c r="J45" s="22"/>
      <c r="K45" s="24"/>
    </row>
    <row r="46" spans="1:13" hidden="1" x14ac:dyDescent="0.2">
      <c r="A46" s="25" t="s">
        <v>35</v>
      </c>
      <c r="B46" s="94">
        <f>'All Programs'!B235</f>
        <v>0</v>
      </c>
      <c r="C46" s="94">
        <f>'All Programs'!C235</f>
        <v>0</v>
      </c>
      <c r="D46" s="81">
        <f>'All Programs'!D235</f>
        <v>0</v>
      </c>
      <c r="E46" s="83">
        <f>'All Programs'!E235</f>
        <v>0</v>
      </c>
      <c r="F46" s="94">
        <f>'All Programs'!F235</f>
        <v>0</v>
      </c>
      <c r="G46" s="81">
        <f>'All Programs'!G235</f>
        <v>0</v>
      </c>
      <c r="H46" s="22" t="e">
        <f>(D46-C46)/C46</f>
        <v>#DIV/0!</v>
      </c>
      <c r="I46" s="23">
        <f>D46-C46</f>
        <v>0</v>
      </c>
      <c r="J46" s="22" t="e">
        <f>(G46-F46)/F46</f>
        <v>#DIV/0!</v>
      </c>
      <c r="K46" s="24">
        <f>G46-F46</f>
        <v>0</v>
      </c>
    </row>
    <row r="47" spans="1:13" hidden="1" x14ac:dyDescent="0.2">
      <c r="A47" s="25" t="s">
        <v>36</v>
      </c>
      <c r="B47" s="94">
        <f>'All Programs'!B236</f>
        <v>0</v>
      </c>
      <c r="C47" s="94">
        <f>'All Programs'!C236</f>
        <v>0</v>
      </c>
      <c r="D47" s="81">
        <f>'All Programs'!D236</f>
        <v>0</v>
      </c>
      <c r="E47" s="83">
        <f>'All Programs'!E236</f>
        <v>0</v>
      </c>
      <c r="F47" s="94">
        <f>'All Programs'!F236</f>
        <v>0</v>
      </c>
      <c r="G47" s="81">
        <f>'All Programs'!G236</f>
        <v>0</v>
      </c>
      <c r="H47" s="22" t="e">
        <f>(D47-C47)/C47</f>
        <v>#DIV/0!</v>
      </c>
      <c r="I47" s="23">
        <f>D47-C47</f>
        <v>0</v>
      </c>
      <c r="J47" s="22" t="e">
        <f>(G47-F47)/F47</f>
        <v>#DIV/0!</v>
      </c>
      <c r="K47" s="24">
        <f>G47-F47</f>
        <v>0</v>
      </c>
      <c r="L47" s="19"/>
      <c r="M47" s="16" t="s">
        <v>97</v>
      </c>
    </row>
    <row r="48" spans="1:13" hidden="1" x14ac:dyDescent="0.2">
      <c r="A48" s="25" t="s">
        <v>34</v>
      </c>
      <c r="B48" s="83">
        <f>'All Programs'!B237</f>
        <v>0</v>
      </c>
      <c r="C48" s="83">
        <f>'All Programs'!C237</f>
        <v>0</v>
      </c>
      <c r="D48" s="81">
        <f>'All Programs'!D237</f>
        <v>0</v>
      </c>
      <c r="E48" s="83">
        <f>'All Programs'!E237</f>
        <v>0</v>
      </c>
      <c r="F48" s="83">
        <f>'All Programs'!F237</f>
        <v>0</v>
      </c>
      <c r="G48" s="81">
        <f>'All Programs'!G237</f>
        <v>0</v>
      </c>
      <c r="H48" s="22" t="e">
        <f>(D48-C48)/C48</f>
        <v>#DIV/0!</v>
      </c>
      <c r="I48" s="23">
        <f>D48-C48</f>
        <v>0</v>
      </c>
      <c r="J48" s="22" t="e">
        <f>(G48-F48)/F48</f>
        <v>#DIV/0!</v>
      </c>
      <c r="K48" s="10">
        <f>G48-F48</f>
        <v>0</v>
      </c>
      <c r="L48" s="19"/>
    </row>
    <row r="49" spans="1:12" hidden="1" x14ac:dyDescent="0.2">
      <c r="A49" s="61" t="s">
        <v>112</v>
      </c>
      <c r="B49" s="84">
        <f t="shared" ref="B49:G49" si="29">SUM(B46:B48)</f>
        <v>0</v>
      </c>
      <c r="C49" s="84">
        <f t="shared" si="29"/>
        <v>0</v>
      </c>
      <c r="D49" s="85">
        <f t="shared" si="29"/>
        <v>0</v>
      </c>
      <c r="E49" s="84">
        <f t="shared" si="29"/>
        <v>0</v>
      </c>
      <c r="F49" s="84">
        <f t="shared" si="29"/>
        <v>0</v>
      </c>
      <c r="G49" s="85">
        <f t="shared" si="29"/>
        <v>0</v>
      </c>
      <c r="H49" s="63" t="e">
        <f>(D49-C49)/C49</f>
        <v>#DIV/0!</v>
      </c>
      <c r="I49" s="64">
        <f>D49-C49</f>
        <v>0</v>
      </c>
      <c r="J49" s="63" t="e">
        <f>(G49-F49)/F49</f>
        <v>#DIV/0!</v>
      </c>
      <c r="K49" s="65">
        <f>G49-F49</f>
        <v>0</v>
      </c>
      <c r="L49" s="19"/>
    </row>
    <row r="50" spans="1:12" ht="7.5" customHeight="1" x14ac:dyDescent="0.2">
      <c r="A50" s="61"/>
      <c r="B50" s="135"/>
      <c r="C50" s="135"/>
      <c r="D50" s="136"/>
      <c r="E50" s="135"/>
      <c r="F50" s="135"/>
      <c r="G50" s="136"/>
      <c r="H50" s="137"/>
      <c r="I50" s="138"/>
      <c r="J50" s="137"/>
      <c r="K50" s="139"/>
      <c r="L50" s="19"/>
    </row>
    <row r="51" spans="1:12" x14ac:dyDescent="0.2">
      <c r="A51" s="44" t="s">
        <v>1</v>
      </c>
      <c r="B51" s="45">
        <f t="shared" ref="B51:G51" si="30">B44+B49</f>
        <v>32</v>
      </c>
      <c r="C51" s="45">
        <f t="shared" si="30"/>
        <v>28</v>
      </c>
      <c r="D51" s="71">
        <f t="shared" si="30"/>
        <v>32</v>
      </c>
      <c r="E51" s="45">
        <f t="shared" si="30"/>
        <v>0</v>
      </c>
      <c r="F51" s="45">
        <f t="shared" si="30"/>
        <v>0</v>
      </c>
      <c r="G51" s="71">
        <f t="shared" si="30"/>
        <v>0</v>
      </c>
      <c r="H51" s="48">
        <f>(D51-C51)/C51</f>
        <v>0.14285714285714285</v>
      </c>
      <c r="I51" s="49">
        <f>D51-C51</f>
        <v>4</v>
      </c>
      <c r="J51" s="48" t="e">
        <f>(G51-F51)/F51</f>
        <v>#DIV/0!</v>
      </c>
      <c r="K51" s="50">
        <f>G51-F51</f>
        <v>0</v>
      </c>
    </row>
    <row r="52" spans="1:12" x14ac:dyDescent="0.2">
      <c r="A52" s="4"/>
      <c r="B52" s="29"/>
      <c r="C52" s="14"/>
      <c r="D52" s="32"/>
      <c r="E52" s="14"/>
      <c r="F52" s="14"/>
      <c r="G52" s="32"/>
      <c r="H52" s="6"/>
      <c r="I52" s="9"/>
      <c r="J52" s="6"/>
      <c r="K52" s="36"/>
    </row>
    <row r="53" spans="1:12" x14ac:dyDescent="0.2">
      <c r="A53" s="2" t="s">
        <v>105</v>
      </c>
      <c r="B53" s="29">
        <f t="shared" ref="B53:G53" si="31">B51+B42</f>
        <v>143</v>
      </c>
      <c r="C53" s="52">
        <f t="shared" si="31"/>
        <v>154</v>
      </c>
      <c r="D53" s="13">
        <f t="shared" si="31"/>
        <v>120</v>
      </c>
      <c r="E53" s="52">
        <f t="shared" si="31"/>
        <v>0</v>
      </c>
      <c r="F53" s="52">
        <f t="shared" si="31"/>
        <v>0</v>
      </c>
      <c r="G53" s="13">
        <f t="shared" si="31"/>
        <v>0</v>
      </c>
      <c r="H53" s="6">
        <f>(D53-C53)/C53</f>
        <v>-0.22077922077922077</v>
      </c>
      <c r="I53" s="54">
        <f>D53-C53</f>
        <v>-34</v>
      </c>
      <c r="J53" s="6" t="e">
        <f>(G53-F53)/F53</f>
        <v>#DIV/0!</v>
      </c>
      <c r="K53" s="56">
        <f>G53-F53</f>
        <v>0</v>
      </c>
    </row>
    <row r="54" spans="1:12" x14ac:dyDescent="0.2">
      <c r="D54" s="18"/>
      <c r="G54" s="18"/>
      <c r="I54" s="19"/>
    </row>
  </sheetData>
  <mergeCells count="3">
    <mergeCell ref="A3:K3"/>
    <mergeCell ref="A1:K1"/>
    <mergeCell ref="A2:K2"/>
  </mergeCells>
  <phoneticPr fontId="0" type="noConversion"/>
  <printOptions horizontalCentered="1"/>
  <pageMargins left="0" right="0" top="0.5" bottom="0.25" header="0" footer="0"/>
  <pageSetup firstPageNumber="0" orientation="portrait" r:id="rId1"/>
  <headerFooter alignWithMargins="0">
    <oddFooter>&amp;R&amp;"Arial,Italic"&amp;8Office of Institutional Research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91"/>
  <sheetViews>
    <sheetView zoomScaleNormal="100" workbookViewId="0">
      <selection sqref="A1:K1"/>
    </sheetView>
  </sheetViews>
  <sheetFormatPr defaultRowHeight="12.75" x14ac:dyDescent="0.2"/>
  <cols>
    <col min="1" max="1" width="34.42578125" style="16" customWidth="1"/>
    <col min="2" max="2" width="8.28515625" style="26" customWidth="1"/>
    <col min="3" max="4" width="8.28515625" style="17" customWidth="1"/>
    <col min="5" max="7" width="8.28515625" style="17" hidden="1" customWidth="1"/>
    <col min="8" max="9" width="8.7109375" style="16" customWidth="1"/>
    <col min="10" max="11" width="8.7109375" style="16" hidden="1" customWidth="1"/>
    <col min="12" max="16384" width="9.140625" style="16"/>
  </cols>
  <sheetData>
    <row r="1" spans="1:12" ht="15.75" x14ac:dyDescent="0.25">
      <c r="A1" s="167" t="s">
        <v>224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2" ht="15.75" x14ac:dyDescent="0.25">
      <c r="A2" s="167" t="s">
        <v>101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2" ht="15" x14ac:dyDescent="0.25">
      <c r="A3" s="165"/>
      <c r="B3" s="165"/>
      <c r="C3" s="165"/>
      <c r="D3" s="165"/>
      <c r="E3" s="165"/>
      <c r="F3" s="165"/>
      <c r="G3" s="165"/>
      <c r="H3" s="168"/>
      <c r="I3" s="168"/>
      <c r="J3" s="168"/>
      <c r="K3" s="168"/>
    </row>
    <row r="4" spans="1:12" ht="34.5" x14ac:dyDescent="0.25">
      <c r="A4" s="1" t="s">
        <v>141</v>
      </c>
      <c r="B4" s="27" t="s">
        <v>209</v>
      </c>
      <c r="C4" s="15" t="s">
        <v>210</v>
      </c>
      <c r="D4" s="92" t="s">
        <v>214</v>
      </c>
      <c r="E4" s="15" t="s">
        <v>165</v>
      </c>
      <c r="F4" s="15" t="s">
        <v>180</v>
      </c>
      <c r="G4" s="31" t="s">
        <v>188</v>
      </c>
      <c r="H4" s="5" t="s">
        <v>222</v>
      </c>
      <c r="I4" s="8" t="s">
        <v>223</v>
      </c>
      <c r="J4" s="5" t="s">
        <v>189</v>
      </c>
      <c r="K4" s="5" t="s">
        <v>190</v>
      </c>
    </row>
    <row r="5" spans="1:12" x14ac:dyDescent="0.2">
      <c r="A5" s="25" t="s">
        <v>68</v>
      </c>
      <c r="B5" s="94">
        <f>'All Programs'!B9</f>
        <v>14</v>
      </c>
      <c r="C5" s="94">
        <f>'All Programs'!C9</f>
        <v>7</v>
      </c>
      <c r="D5" s="88">
        <f>'All Programs'!D9</f>
        <v>7</v>
      </c>
      <c r="E5" s="83">
        <f>'All Programs'!E9</f>
        <v>0</v>
      </c>
      <c r="F5" s="94">
        <f>'All Programs'!F9</f>
        <v>0</v>
      </c>
      <c r="G5" s="88">
        <f>'All Programs'!G9</f>
        <v>0</v>
      </c>
      <c r="H5" s="22">
        <f t="shared" ref="H5:H32" si="0">(D5-C5)/C5</f>
        <v>0</v>
      </c>
      <c r="I5" s="23">
        <f>D5-C5</f>
        <v>0</v>
      </c>
      <c r="J5" s="22" t="e">
        <f t="shared" ref="J5:J32" si="1">(G5-F5)/F5</f>
        <v>#DIV/0!</v>
      </c>
      <c r="K5" s="24">
        <f>G5-F5</f>
        <v>0</v>
      </c>
    </row>
    <row r="6" spans="1:12" ht="7.5" customHeight="1" x14ac:dyDescent="0.2">
      <c r="A6" s="25"/>
      <c r="B6" s="94"/>
      <c r="C6" s="80"/>
      <c r="D6" s="81"/>
      <c r="E6" s="80"/>
      <c r="F6" s="80"/>
      <c r="G6" s="82"/>
      <c r="H6" s="22"/>
      <c r="I6" s="23"/>
      <c r="J6" s="22"/>
      <c r="K6" s="24"/>
    </row>
    <row r="7" spans="1:12" x14ac:dyDescent="0.2">
      <c r="A7" s="25" t="s">
        <v>44</v>
      </c>
      <c r="B7" s="94">
        <f>'All Programs'!B19</f>
        <v>6</v>
      </c>
      <c r="C7" s="94">
        <f>'All Programs'!C19</f>
        <v>0</v>
      </c>
      <c r="D7" s="81">
        <f>'All Programs'!D19</f>
        <v>4</v>
      </c>
      <c r="E7" s="83">
        <f>'All Programs'!E19</f>
        <v>0</v>
      </c>
      <c r="F7" s="94">
        <f>'All Programs'!F19</f>
        <v>0</v>
      </c>
      <c r="G7" s="81">
        <f>'All Programs'!G19</f>
        <v>0</v>
      </c>
      <c r="H7" s="93" t="s">
        <v>179</v>
      </c>
      <c r="I7" s="23">
        <f>D7-C7</f>
        <v>4</v>
      </c>
      <c r="J7" s="22" t="e">
        <f t="shared" si="1"/>
        <v>#DIV/0!</v>
      </c>
      <c r="K7" s="24">
        <f>G7-F7</f>
        <v>0</v>
      </c>
    </row>
    <row r="8" spans="1:12" ht="7.5" customHeight="1" x14ac:dyDescent="0.2">
      <c r="A8" s="25"/>
      <c r="B8" s="94"/>
      <c r="C8" s="80"/>
      <c r="D8" s="81"/>
      <c r="E8" s="80"/>
      <c r="F8" s="80"/>
      <c r="G8" s="82"/>
      <c r="H8" s="22"/>
      <c r="I8" s="23"/>
      <c r="J8" s="22"/>
      <c r="K8" s="24"/>
    </row>
    <row r="9" spans="1:12" x14ac:dyDescent="0.2">
      <c r="A9" s="25" t="s">
        <v>52</v>
      </c>
      <c r="B9" s="83">
        <f>'All Programs'!B32</f>
        <v>1</v>
      </c>
      <c r="C9" s="83">
        <f>'All Programs'!C32</f>
        <v>0</v>
      </c>
      <c r="D9" s="81">
        <f>'All Programs'!D32</f>
        <v>0</v>
      </c>
      <c r="E9" s="83">
        <f>'All Programs'!E32</f>
        <v>0</v>
      </c>
      <c r="F9" s="83">
        <f>'All Programs'!F32</f>
        <v>0</v>
      </c>
      <c r="G9" s="81">
        <f>'All Programs'!G32</f>
        <v>0</v>
      </c>
      <c r="H9" s="93" t="s">
        <v>179</v>
      </c>
      <c r="I9" s="23">
        <f>D9-C9</f>
        <v>0</v>
      </c>
      <c r="J9" s="22" t="e">
        <f t="shared" si="1"/>
        <v>#DIV/0!</v>
      </c>
      <c r="K9" s="10">
        <f>G9-F9</f>
        <v>0</v>
      </c>
    </row>
    <row r="10" spans="1:12" x14ac:dyDescent="0.2">
      <c r="A10" s="25" t="s">
        <v>144</v>
      </c>
      <c r="B10" s="83">
        <f>'All Programs'!B33</f>
        <v>5</v>
      </c>
      <c r="C10" s="83">
        <f>'All Programs'!C33</f>
        <v>7</v>
      </c>
      <c r="D10" s="95">
        <f>'All Programs'!D33</f>
        <v>6</v>
      </c>
      <c r="E10" s="83">
        <f>'All Programs'!E33</f>
        <v>0</v>
      </c>
      <c r="F10" s="83">
        <f>'All Programs'!F33</f>
        <v>0</v>
      </c>
      <c r="G10" s="95">
        <f>'All Programs'!G33</f>
        <v>0</v>
      </c>
      <c r="H10" s="22">
        <f t="shared" ref="H10" si="2">(D10-C10)/C10</f>
        <v>-0.14285714285714285</v>
      </c>
      <c r="I10" s="23">
        <f>D10-C10</f>
        <v>-1</v>
      </c>
      <c r="J10" s="22" t="e">
        <f t="shared" ref="J10" si="3">(G10-F10)/F10</f>
        <v>#DIV/0!</v>
      </c>
      <c r="K10" s="10">
        <f>G10-F10</f>
        <v>0</v>
      </c>
    </row>
    <row r="11" spans="1:12" x14ac:dyDescent="0.2">
      <c r="A11" s="25" t="s">
        <v>166</v>
      </c>
      <c r="B11" s="83">
        <f>'All Programs'!B34</f>
        <v>3</v>
      </c>
      <c r="C11" s="83">
        <f>'All Programs'!C34</f>
        <v>0</v>
      </c>
      <c r="D11" s="95">
        <f>'All Programs'!D34</f>
        <v>1</v>
      </c>
      <c r="E11" s="83">
        <f>'All Programs'!E34</f>
        <v>0</v>
      </c>
      <c r="F11" s="83">
        <f>'All Programs'!F34</f>
        <v>0</v>
      </c>
      <c r="G11" s="95">
        <f>'All Programs'!G34</f>
        <v>0</v>
      </c>
      <c r="H11" s="93" t="s">
        <v>179</v>
      </c>
      <c r="I11" s="23">
        <f>D11-C11</f>
        <v>1</v>
      </c>
      <c r="J11" s="22" t="e">
        <f t="shared" ref="J11" si="4">(G11-F11)/F11</f>
        <v>#DIV/0!</v>
      </c>
      <c r="K11" s="10">
        <f>G11-F11</f>
        <v>0</v>
      </c>
    </row>
    <row r="12" spans="1:12" x14ac:dyDescent="0.2">
      <c r="A12" s="77" t="s">
        <v>133</v>
      </c>
      <c r="B12" s="99">
        <f>'All Programs'!B35</f>
        <v>0</v>
      </c>
      <c r="C12" s="99">
        <f>'All Programs'!C35</f>
        <v>4</v>
      </c>
      <c r="D12" s="100">
        <f>'All Programs'!D35</f>
        <v>6</v>
      </c>
      <c r="E12" s="99">
        <f>'All Programs'!E35</f>
        <v>0</v>
      </c>
      <c r="F12" s="99">
        <f>'All Programs'!F35</f>
        <v>0</v>
      </c>
      <c r="G12" s="100">
        <f>'All Programs'!G35</f>
        <v>0</v>
      </c>
      <c r="H12" s="22">
        <f t="shared" ref="H12" si="5">(D12-C12)/C12</f>
        <v>0.5</v>
      </c>
      <c r="I12" s="23">
        <f>D12-C12</f>
        <v>2</v>
      </c>
      <c r="J12" s="22" t="e">
        <f t="shared" si="1"/>
        <v>#DIV/0!</v>
      </c>
      <c r="K12" s="10">
        <f>G12-F12</f>
        <v>0</v>
      </c>
      <c r="L12" s="19"/>
    </row>
    <row r="13" spans="1:12" x14ac:dyDescent="0.2">
      <c r="A13" s="66" t="s">
        <v>122</v>
      </c>
      <c r="B13" s="83">
        <f t="shared" ref="B13:G13" si="6">SUM(B9:B12)</f>
        <v>9</v>
      </c>
      <c r="C13" s="83">
        <f t="shared" si="6"/>
        <v>11</v>
      </c>
      <c r="D13" s="85">
        <f t="shared" si="6"/>
        <v>13</v>
      </c>
      <c r="E13" s="83">
        <f t="shared" si="6"/>
        <v>0</v>
      </c>
      <c r="F13" s="83">
        <f t="shared" si="6"/>
        <v>0</v>
      </c>
      <c r="G13" s="85">
        <f t="shared" si="6"/>
        <v>0</v>
      </c>
      <c r="H13" s="11">
        <f t="shared" si="0"/>
        <v>0.18181818181818182</v>
      </c>
      <c r="I13" s="64">
        <f>D13-C13</f>
        <v>2</v>
      </c>
      <c r="J13" s="63" t="e">
        <f t="shared" si="1"/>
        <v>#DIV/0!</v>
      </c>
      <c r="K13" s="65">
        <f>G13-F13</f>
        <v>0</v>
      </c>
      <c r="L13" s="19"/>
    </row>
    <row r="14" spans="1:12" ht="7.5" customHeight="1" x14ac:dyDescent="0.2">
      <c r="A14" s="25"/>
      <c r="B14" s="94"/>
      <c r="C14" s="80"/>
      <c r="D14" s="81"/>
      <c r="E14" s="80"/>
      <c r="F14" s="80"/>
      <c r="G14" s="82"/>
      <c r="H14" s="22"/>
      <c r="I14" s="23"/>
      <c r="J14" s="22"/>
      <c r="K14" s="24"/>
    </row>
    <row r="15" spans="1:12" x14ac:dyDescent="0.2">
      <c r="A15" s="25" t="s">
        <v>145</v>
      </c>
      <c r="B15" s="94">
        <f>'All Programs'!B51</f>
        <v>6</v>
      </c>
      <c r="C15" s="94">
        <f>'All Programs'!C51</f>
        <v>4</v>
      </c>
      <c r="D15" s="81">
        <f>'All Programs'!D51</f>
        <v>6</v>
      </c>
      <c r="E15" s="83">
        <f>'All Programs'!E51</f>
        <v>0</v>
      </c>
      <c r="F15" s="94">
        <f>'All Programs'!F51</f>
        <v>0</v>
      </c>
      <c r="G15" s="81">
        <f>'All Programs'!G51</f>
        <v>0</v>
      </c>
      <c r="H15" s="22">
        <f t="shared" si="0"/>
        <v>0.5</v>
      </c>
      <c r="I15" s="23">
        <f>D15-C15</f>
        <v>2</v>
      </c>
      <c r="J15" s="22" t="e">
        <f t="shared" si="1"/>
        <v>#DIV/0!</v>
      </c>
      <c r="K15" s="24">
        <f>G15-F15</f>
        <v>0</v>
      </c>
    </row>
    <row r="16" spans="1:12" x14ac:dyDescent="0.2">
      <c r="A16" s="77" t="s">
        <v>153</v>
      </c>
      <c r="B16" s="83">
        <f>'All Programs'!B52</f>
        <v>2</v>
      </c>
      <c r="C16" s="83">
        <f>'All Programs'!C52</f>
        <v>4</v>
      </c>
      <c r="D16" s="95">
        <f>'All Programs'!D52</f>
        <v>5</v>
      </c>
      <c r="E16" s="83">
        <f>'All Programs'!E52</f>
        <v>0</v>
      </c>
      <c r="F16" s="83">
        <f>'All Programs'!F52</f>
        <v>0</v>
      </c>
      <c r="G16" s="95">
        <f>'All Programs'!G52</f>
        <v>0</v>
      </c>
      <c r="H16" s="22">
        <f t="shared" ref="H16" si="7">(D16-C16)/C16</f>
        <v>0.25</v>
      </c>
      <c r="I16" s="23">
        <f>D16-C16</f>
        <v>1</v>
      </c>
      <c r="J16" s="22" t="e">
        <f t="shared" ref="J16" si="8">(G16-F16)/F16</f>
        <v>#DIV/0!</v>
      </c>
      <c r="K16" s="10">
        <f>G16-F16</f>
        <v>0</v>
      </c>
    </row>
    <row r="17" spans="1:12" x14ac:dyDescent="0.2">
      <c r="A17" s="66" t="s">
        <v>154</v>
      </c>
      <c r="B17" s="79">
        <f t="shared" ref="B17:G17" si="9">SUM(B15:B16)</f>
        <v>8</v>
      </c>
      <c r="C17" s="79">
        <f t="shared" si="9"/>
        <v>8</v>
      </c>
      <c r="D17" s="88">
        <f t="shared" si="9"/>
        <v>11</v>
      </c>
      <c r="E17" s="79">
        <f t="shared" si="9"/>
        <v>0</v>
      </c>
      <c r="F17" s="79">
        <f t="shared" si="9"/>
        <v>0</v>
      </c>
      <c r="G17" s="88">
        <f t="shared" si="9"/>
        <v>0</v>
      </c>
      <c r="H17" s="78">
        <f t="shared" si="0"/>
        <v>0.375</v>
      </c>
      <c r="I17" s="60">
        <f>D17-C17</f>
        <v>3</v>
      </c>
      <c r="J17" s="68" t="e">
        <f t="shared" si="1"/>
        <v>#DIV/0!</v>
      </c>
      <c r="K17" s="69">
        <f>G17-F17</f>
        <v>0</v>
      </c>
      <c r="L17" s="19"/>
    </row>
    <row r="18" spans="1:12" ht="7.5" customHeight="1" x14ac:dyDescent="0.2">
      <c r="A18" s="25"/>
      <c r="B18" s="94"/>
      <c r="C18" s="80"/>
      <c r="D18" s="81"/>
      <c r="E18" s="80"/>
      <c r="F18" s="80"/>
      <c r="G18" s="82"/>
      <c r="H18" s="22"/>
      <c r="I18" s="23"/>
      <c r="J18" s="22"/>
      <c r="K18" s="10"/>
    </row>
    <row r="19" spans="1:12" x14ac:dyDescent="0.2">
      <c r="A19" s="25" t="s">
        <v>46</v>
      </c>
      <c r="B19" s="94">
        <f>'All Programs'!B83</f>
        <v>5</v>
      </c>
      <c r="C19" s="94">
        <f>'All Programs'!C83</f>
        <v>7</v>
      </c>
      <c r="D19" s="81">
        <f>'All Programs'!D83</f>
        <v>4</v>
      </c>
      <c r="E19" s="83">
        <f>'All Programs'!E83</f>
        <v>0</v>
      </c>
      <c r="F19" s="94">
        <f>'All Programs'!F83</f>
        <v>0</v>
      </c>
      <c r="G19" s="81">
        <f>'All Programs'!G83</f>
        <v>0</v>
      </c>
      <c r="H19" s="22">
        <f t="shared" si="0"/>
        <v>-0.42857142857142855</v>
      </c>
      <c r="I19" s="23">
        <f t="shared" ref="I19:I32" si="10">D19-C19</f>
        <v>-3</v>
      </c>
      <c r="J19" s="22" t="e">
        <f t="shared" si="1"/>
        <v>#DIV/0!</v>
      </c>
      <c r="K19" s="24">
        <f t="shared" ref="K19:K32" si="11">G19-F19</f>
        <v>0</v>
      </c>
    </row>
    <row r="20" spans="1:12" ht="7.5" customHeight="1" x14ac:dyDescent="0.2">
      <c r="A20" s="25"/>
      <c r="B20" s="94"/>
      <c r="C20" s="80"/>
      <c r="D20" s="81"/>
      <c r="E20" s="80"/>
      <c r="F20" s="80"/>
      <c r="G20" s="82"/>
      <c r="H20" s="22"/>
      <c r="I20" s="23"/>
      <c r="J20" s="22"/>
      <c r="K20" s="24"/>
    </row>
    <row r="21" spans="1:12" x14ac:dyDescent="0.2">
      <c r="A21" s="25" t="s">
        <v>40</v>
      </c>
      <c r="B21" s="94">
        <f>'All Programs'!B85</f>
        <v>56</v>
      </c>
      <c r="C21" s="94">
        <f>'All Programs'!C85</f>
        <v>210</v>
      </c>
      <c r="D21" s="81">
        <f>'All Programs'!D85</f>
        <v>353</v>
      </c>
      <c r="E21" s="83">
        <f>'All Programs'!E85</f>
        <v>0</v>
      </c>
      <c r="F21" s="94">
        <f>'All Programs'!F85</f>
        <v>0</v>
      </c>
      <c r="G21" s="81">
        <f>'All Programs'!G85</f>
        <v>0</v>
      </c>
      <c r="H21" s="22">
        <f t="shared" si="0"/>
        <v>0.68095238095238098</v>
      </c>
      <c r="I21" s="23">
        <f t="shared" si="10"/>
        <v>143</v>
      </c>
      <c r="J21" s="22" t="e">
        <f t="shared" si="1"/>
        <v>#DIV/0!</v>
      </c>
      <c r="K21" s="97">
        <f t="shared" si="11"/>
        <v>0</v>
      </c>
    </row>
    <row r="22" spans="1:12" x14ac:dyDescent="0.2">
      <c r="A22" s="25" t="s">
        <v>41</v>
      </c>
      <c r="B22" s="83">
        <f>'All Programs'!B86</f>
        <v>64</v>
      </c>
      <c r="C22" s="83">
        <f>'All Programs'!C86</f>
        <v>77</v>
      </c>
      <c r="D22" s="81">
        <f>'All Programs'!D86</f>
        <v>89</v>
      </c>
      <c r="E22" s="83">
        <f>'All Programs'!E86</f>
        <v>0</v>
      </c>
      <c r="F22" s="83">
        <f>'All Programs'!F86</f>
        <v>0</v>
      </c>
      <c r="G22" s="81">
        <f>'All Programs'!G86</f>
        <v>0</v>
      </c>
      <c r="H22" s="22">
        <f t="shared" si="0"/>
        <v>0.15584415584415584</v>
      </c>
      <c r="I22" s="23">
        <f t="shared" si="10"/>
        <v>12</v>
      </c>
      <c r="J22" s="22" t="e">
        <f t="shared" si="1"/>
        <v>#DIV/0!</v>
      </c>
      <c r="K22" s="80">
        <f t="shared" si="11"/>
        <v>0</v>
      </c>
    </row>
    <row r="23" spans="1:12" x14ac:dyDescent="0.2">
      <c r="A23" s="61" t="s">
        <v>120</v>
      </c>
      <c r="B23" s="84">
        <f t="shared" ref="B23:G23" si="12">SUM(B21:B22)</f>
        <v>120</v>
      </c>
      <c r="C23" s="84">
        <f t="shared" si="12"/>
        <v>287</v>
      </c>
      <c r="D23" s="85">
        <f t="shared" si="12"/>
        <v>442</v>
      </c>
      <c r="E23" s="84">
        <f t="shared" si="12"/>
        <v>0</v>
      </c>
      <c r="F23" s="84">
        <f t="shared" si="12"/>
        <v>0</v>
      </c>
      <c r="G23" s="85">
        <f t="shared" si="12"/>
        <v>0</v>
      </c>
      <c r="H23" s="63">
        <f t="shared" si="0"/>
        <v>0.54006968641114983</v>
      </c>
      <c r="I23" s="64">
        <f t="shared" si="10"/>
        <v>155</v>
      </c>
      <c r="J23" s="63" t="e">
        <f t="shared" si="1"/>
        <v>#DIV/0!</v>
      </c>
      <c r="K23" s="128">
        <f t="shared" si="11"/>
        <v>0</v>
      </c>
      <c r="L23" s="19"/>
    </row>
    <row r="24" spans="1:12" ht="7.5" customHeight="1" x14ac:dyDescent="0.2">
      <c r="A24" s="61"/>
      <c r="B24" s="83"/>
      <c r="C24" s="83"/>
      <c r="D24" s="95"/>
      <c r="E24" s="83"/>
      <c r="F24" s="83"/>
      <c r="G24" s="102"/>
      <c r="H24" s="22"/>
      <c r="I24" s="101"/>
      <c r="J24" s="22"/>
      <c r="K24" s="10"/>
      <c r="L24" s="19"/>
    </row>
    <row r="25" spans="1:12" x14ac:dyDescent="0.2">
      <c r="A25" s="103" t="s">
        <v>172</v>
      </c>
      <c r="B25" s="94">
        <f>'All Programs'!B112</f>
        <v>3</v>
      </c>
      <c r="C25" s="94">
        <f>'All Programs'!C112</f>
        <v>1</v>
      </c>
      <c r="D25" s="95">
        <f>'All Programs'!D112</f>
        <v>1</v>
      </c>
      <c r="E25" s="83">
        <f>'All Programs'!E112</f>
        <v>0</v>
      </c>
      <c r="F25" s="94">
        <f>'All Programs'!F112</f>
        <v>0</v>
      </c>
      <c r="G25" s="81">
        <f>'All Programs'!G112</f>
        <v>0</v>
      </c>
      <c r="H25" s="72">
        <f t="shared" ref="H25" si="13">(D25-C25)/C25</f>
        <v>0</v>
      </c>
      <c r="I25" s="59">
        <f t="shared" ref="I25" si="14">D25-C25</f>
        <v>0</v>
      </c>
      <c r="J25" s="72" t="e">
        <f t="shared" ref="J25" si="15">(G25-F25)/F25</f>
        <v>#DIV/0!</v>
      </c>
      <c r="K25" s="30">
        <f t="shared" ref="K25" si="16">G25-F25</f>
        <v>0</v>
      </c>
      <c r="L25" s="19"/>
    </row>
    <row r="26" spans="1:12" ht="7.5" hidden="1" customHeight="1" x14ac:dyDescent="0.2">
      <c r="A26" s="25"/>
      <c r="B26" s="94"/>
      <c r="C26" s="80"/>
      <c r="D26" s="95"/>
      <c r="E26" s="80"/>
      <c r="F26" s="80"/>
      <c r="G26" s="82"/>
      <c r="H26" s="22"/>
      <c r="I26" s="23"/>
      <c r="J26" s="22"/>
      <c r="K26" s="24"/>
    </row>
    <row r="27" spans="1:12" hidden="1" x14ac:dyDescent="0.2">
      <c r="A27" s="25" t="s">
        <v>70</v>
      </c>
      <c r="B27" s="94">
        <f>'All Programs'!B134</f>
        <v>0</v>
      </c>
      <c r="C27" s="94">
        <f>'All Programs'!C134</f>
        <v>0</v>
      </c>
      <c r="D27" s="95">
        <f>'All Programs'!D134</f>
        <v>0</v>
      </c>
      <c r="E27" s="83">
        <f>'All Programs'!E134</f>
        <v>0</v>
      </c>
      <c r="F27" s="94">
        <f>'All Programs'!F134</f>
        <v>0</v>
      </c>
      <c r="G27" s="81">
        <f>'All Programs'!G134</f>
        <v>0</v>
      </c>
      <c r="H27" s="72" t="e">
        <f t="shared" ref="H27" si="17">(D27-C27)/C27</f>
        <v>#DIV/0!</v>
      </c>
      <c r="I27" s="59">
        <f t="shared" ref="I27" si="18">D27-C27</f>
        <v>0</v>
      </c>
      <c r="J27" s="72" t="e">
        <f t="shared" ref="J27" si="19">(G27-F27)/F27</f>
        <v>#DIV/0!</v>
      </c>
      <c r="K27" s="30">
        <f t="shared" ref="K27" si="20">G27-F27</f>
        <v>0</v>
      </c>
      <c r="L27" s="19"/>
    </row>
    <row r="28" spans="1:12" hidden="1" x14ac:dyDescent="0.2">
      <c r="A28" s="25" t="s">
        <v>69</v>
      </c>
      <c r="B28" s="83">
        <f>'All Programs'!B135</f>
        <v>0</v>
      </c>
      <c r="C28" s="83">
        <f>'All Programs'!C135</f>
        <v>0</v>
      </c>
      <c r="D28" s="95">
        <f>'All Programs'!D135</f>
        <v>0</v>
      </c>
      <c r="E28" s="83">
        <f>'All Programs'!E135</f>
        <v>0</v>
      </c>
      <c r="F28" s="83">
        <f>'All Programs'!F135</f>
        <v>0</v>
      </c>
      <c r="G28" s="81">
        <f>'All Programs'!G135</f>
        <v>0</v>
      </c>
      <c r="H28" s="93" t="s">
        <v>179</v>
      </c>
      <c r="I28" s="23">
        <f t="shared" si="10"/>
        <v>0</v>
      </c>
      <c r="J28" s="93" t="s">
        <v>179</v>
      </c>
      <c r="K28" s="10">
        <f t="shared" si="11"/>
        <v>0</v>
      </c>
    </row>
    <row r="29" spans="1:12" hidden="1" x14ac:dyDescent="0.2">
      <c r="A29" s="25" t="s">
        <v>175</v>
      </c>
      <c r="B29" s="83">
        <f>'All Programs'!B138</f>
        <v>0</v>
      </c>
      <c r="C29" s="83">
        <f>'All Programs'!C138</f>
        <v>0</v>
      </c>
      <c r="D29" s="95">
        <f>'All Programs'!D138</f>
        <v>0</v>
      </c>
      <c r="E29" s="83">
        <f>'All Programs'!E138</f>
        <v>0</v>
      </c>
      <c r="F29" s="83">
        <f>'All Programs'!F138</f>
        <v>0</v>
      </c>
      <c r="G29" s="81">
        <f>'All Programs'!G138</f>
        <v>0</v>
      </c>
      <c r="H29" s="22" t="e">
        <f t="shared" ref="H29:H30" si="21">(D29-C29)/C29</f>
        <v>#DIV/0!</v>
      </c>
      <c r="I29" s="23">
        <f t="shared" ref="I29:I30" si="22">D29-C29</f>
        <v>0</v>
      </c>
      <c r="J29" s="22" t="e">
        <f t="shared" ref="J29:J30" si="23">(G29-F29)/F29</f>
        <v>#DIV/0!</v>
      </c>
      <c r="K29" s="10">
        <f t="shared" ref="K29:K30" si="24">G29-F29</f>
        <v>0</v>
      </c>
    </row>
    <row r="30" spans="1:12" hidden="1" x14ac:dyDescent="0.2">
      <c r="A30" s="66" t="s">
        <v>112</v>
      </c>
      <c r="B30" s="79">
        <f>SUM(B27:B29)</f>
        <v>0</v>
      </c>
      <c r="C30" s="79">
        <f t="shared" ref="C30:G30" si="25">SUM(C27:C29)</f>
        <v>0</v>
      </c>
      <c r="D30" s="87">
        <f t="shared" si="25"/>
        <v>0</v>
      </c>
      <c r="E30" s="79">
        <f t="shared" si="25"/>
        <v>0</v>
      </c>
      <c r="F30" s="79">
        <f t="shared" si="25"/>
        <v>0</v>
      </c>
      <c r="G30" s="79">
        <f t="shared" si="25"/>
        <v>0</v>
      </c>
      <c r="H30" s="112" t="e">
        <f t="shared" si="21"/>
        <v>#DIV/0!</v>
      </c>
      <c r="I30" s="142">
        <f t="shared" si="22"/>
        <v>0</v>
      </c>
      <c r="J30" s="109" t="e">
        <f t="shared" si="23"/>
        <v>#DIV/0!</v>
      </c>
      <c r="K30" s="67">
        <f t="shared" si="24"/>
        <v>0</v>
      </c>
      <c r="L30" s="19"/>
    </row>
    <row r="31" spans="1:12" ht="7.5" customHeight="1" x14ac:dyDescent="0.2">
      <c r="A31" s="66"/>
      <c r="B31" s="123"/>
      <c r="C31" s="123"/>
      <c r="D31" s="132"/>
      <c r="E31" s="154"/>
      <c r="F31" s="123"/>
      <c r="G31" s="123"/>
      <c r="H31" s="143"/>
      <c r="I31" s="144"/>
      <c r="J31" s="143"/>
      <c r="K31" s="145"/>
      <c r="L31" s="19"/>
    </row>
    <row r="32" spans="1:12" x14ac:dyDescent="0.2">
      <c r="A32" s="2" t="s">
        <v>0</v>
      </c>
      <c r="B32" s="38">
        <f>B5+B7+B17+B19+B23+B30+B13+B25</f>
        <v>165</v>
      </c>
      <c r="C32" s="38">
        <f t="shared" ref="C32:G32" si="26">C5+C7+C17+C19+C23+C30+C13+C25</f>
        <v>321</v>
      </c>
      <c r="D32" s="70">
        <f t="shared" si="26"/>
        <v>482</v>
      </c>
      <c r="E32" s="38">
        <f t="shared" si="26"/>
        <v>0</v>
      </c>
      <c r="F32" s="38">
        <f t="shared" si="26"/>
        <v>0</v>
      </c>
      <c r="G32" s="108">
        <f t="shared" si="26"/>
        <v>0</v>
      </c>
      <c r="H32" s="41">
        <f t="shared" si="0"/>
        <v>0.50155763239875384</v>
      </c>
      <c r="I32" s="42">
        <f t="shared" si="10"/>
        <v>161</v>
      </c>
      <c r="J32" s="41" t="e">
        <f t="shared" si="1"/>
        <v>#DIV/0!</v>
      </c>
      <c r="K32" s="39">
        <f t="shared" si="11"/>
        <v>0</v>
      </c>
    </row>
    <row r="33" spans="1:12" x14ac:dyDescent="0.2">
      <c r="A33" s="25"/>
      <c r="B33" s="94"/>
      <c r="C33" s="80"/>
      <c r="D33" s="89"/>
      <c r="E33" s="80"/>
      <c r="F33" s="80"/>
      <c r="G33" s="89"/>
      <c r="H33" s="6"/>
      <c r="I33" s="9"/>
      <c r="J33" s="22"/>
      <c r="K33" s="7"/>
    </row>
    <row r="34" spans="1:12" x14ac:dyDescent="0.2">
      <c r="A34" s="25" t="s">
        <v>67</v>
      </c>
      <c r="B34" s="94">
        <f>'All Programs'!B147</f>
        <v>52</v>
      </c>
      <c r="C34" s="94">
        <f>'All Programs'!C147</f>
        <v>48</v>
      </c>
      <c r="D34" s="81">
        <f>'All Programs'!D147</f>
        <v>42</v>
      </c>
      <c r="E34" s="83">
        <f>'All Programs'!E147</f>
        <v>0</v>
      </c>
      <c r="F34" s="94">
        <f>'All Programs'!F147</f>
        <v>0</v>
      </c>
      <c r="G34" s="81">
        <f>'All Programs'!G147</f>
        <v>0</v>
      </c>
      <c r="H34" s="22">
        <f t="shared" ref="H34:H90" si="27">(D34-C34)/C34</f>
        <v>-0.125</v>
      </c>
      <c r="I34" s="23">
        <f t="shared" ref="I34:I88" si="28">D34-C34</f>
        <v>-6</v>
      </c>
      <c r="J34" s="22" t="e">
        <f t="shared" ref="J34:J88" si="29">(G34-F34)/F34</f>
        <v>#DIV/0!</v>
      </c>
      <c r="K34" s="24">
        <f t="shared" ref="K34:K88" si="30">G34-F34</f>
        <v>0</v>
      </c>
    </row>
    <row r="35" spans="1:12" ht="7.5" customHeight="1" x14ac:dyDescent="0.2">
      <c r="A35" s="25"/>
      <c r="B35" s="94"/>
      <c r="C35" s="80"/>
      <c r="D35" s="81"/>
      <c r="E35" s="80"/>
      <c r="F35" s="80"/>
      <c r="G35" s="82"/>
      <c r="H35" s="22"/>
      <c r="I35" s="23"/>
      <c r="J35" s="22"/>
      <c r="K35" s="24"/>
    </row>
    <row r="36" spans="1:12" x14ac:dyDescent="0.2">
      <c r="A36" s="25" t="s">
        <v>42</v>
      </c>
      <c r="B36" s="94">
        <f>'All Programs'!B155</f>
        <v>13</v>
      </c>
      <c r="C36" s="94">
        <f>'All Programs'!C155</f>
        <v>4</v>
      </c>
      <c r="D36" s="81">
        <f>'All Programs'!D155</f>
        <v>10</v>
      </c>
      <c r="E36" s="83">
        <f>'All Programs'!E155</f>
        <v>0</v>
      </c>
      <c r="F36" s="94">
        <f>'All Programs'!F155</f>
        <v>0</v>
      </c>
      <c r="G36" s="81">
        <f>'All Programs'!G155</f>
        <v>0</v>
      </c>
      <c r="H36" s="22">
        <f t="shared" si="27"/>
        <v>1.5</v>
      </c>
      <c r="I36" s="23">
        <f t="shared" si="28"/>
        <v>6</v>
      </c>
      <c r="J36" s="22" t="e">
        <f t="shared" si="29"/>
        <v>#DIV/0!</v>
      </c>
      <c r="K36" s="24">
        <f t="shared" si="30"/>
        <v>0</v>
      </c>
    </row>
    <row r="37" spans="1:12" x14ac:dyDescent="0.2">
      <c r="A37" s="25" t="s">
        <v>168</v>
      </c>
      <c r="B37" s="94">
        <f>'All Programs'!B156</f>
        <v>1</v>
      </c>
      <c r="C37" s="94">
        <f>'All Programs'!C156</f>
        <v>4</v>
      </c>
      <c r="D37" s="81">
        <f>'All Programs'!D156</f>
        <v>1</v>
      </c>
      <c r="E37" s="83">
        <f>'All Programs'!E156</f>
        <v>0</v>
      </c>
      <c r="F37" s="94">
        <f>'All Programs'!F156</f>
        <v>0</v>
      </c>
      <c r="G37" s="81">
        <f>'All Programs'!G156</f>
        <v>0</v>
      </c>
      <c r="H37" s="22">
        <f t="shared" ref="H37" si="31">(D37-C37)/C37</f>
        <v>-0.75</v>
      </c>
      <c r="I37" s="23">
        <f t="shared" ref="I37:I38" si="32">D37-C37</f>
        <v>-3</v>
      </c>
      <c r="J37" s="22" t="e">
        <f t="shared" ref="J37" si="33">(G37-F37)/F37</f>
        <v>#DIV/0!</v>
      </c>
      <c r="K37" s="24">
        <f t="shared" ref="K37:K38" si="34">G37-F37</f>
        <v>0</v>
      </c>
    </row>
    <row r="38" spans="1:12" hidden="1" x14ac:dyDescent="0.2">
      <c r="A38" s="25" t="s">
        <v>176</v>
      </c>
      <c r="B38" s="94">
        <f>'All Programs'!B157</f>
        <v>0</v>
      </c>
      <c r="C38" s="94">
        <f>'All Programs'!C157</f>
        <v>0</v>
      </c>
      <c r="D38" s="81">
        <f>'All Programs'!D157</f>
        <v>0</v>
      </c>
      <c r="E38" s="83">
        <f>'All Programs'!E157</f>
        <v>0</v>
      </c>
      <c r="F38" s="94">
        <f>'All Programs'!F157</f>
        <v>0</v>
      </c>
      <c r="G38" s="81">
        <f>'All Programs'!G157</f>
        <v>0</v>
      </c>
      <c r="H38" s="93" t="s">
        <v>179</v>
      </c>
      <c r="I38" s="23">
        <f t="shared" si="32"/>
        <v>0</v>
      </c>
      <c r="J38" s="93" t="s">
        <v>179</v>
      </c>
      <c r="K38" s="10">
        <f t="shared" si="34"/>
        <v>0</v>
      </c>
    </row>
    <row r="39" spans="1:12" x14ac:dyDescent="0.2">
      <c r="A39" s="25" t="s">
        <v>177</v>
      </c>
      <c r="B39" s="94">
        <f>'All Programs'!B158</f>
        <v>4</v>
      </c>
      <c r="C39" s="94">
        <f>'All Programs'!C158</f>
        <v>3</v>
      </c>
      <c r="D39" s="81">
        <f>'All Programs'!D158</f>
        <v>2</v>
      </c>
      <c r="E39" s="83">
        <f>'All Programs'!E158</f>
        <v>0</v>
      </c>
      <c r="F39" s="94">
        <f>'All Programs'!F158</f>
        <v>0</v>
      </c>
      <c r="G39" s="81">
        <f>'All Programs'!G158</f>
        <v>0</v>
      </c>
      <c r="H39" s="22">
        <f t="shared" ref="H39" si="35">(D39-C39)/C39</f>
        <v>-0.33333333333333331</v>
      </c>
      <c r="I39" s="23">
        <f t="shared" ref="I39" si="36">D39-C39</f>
        <v>-1</v>
      </c>
      <c r="J39" s="22" t="e">
        <f t="shared" ref="J39" si="37">(G39-F39)/F39</f>
        <v>#DIV/0!</v>
      </c>
      <c r="K39" s="24">
        <f t="shared" ref="K39" si="38">G39-F39</f>
        <v>0</v>
      </c>
    </row>
    <row r="40" spans="1:12" x14ac:dyDescent="0.2">
      <c r="A40" s="25" t="s">
        <v>43</v>
      </c>
      <c r="B40" s="83">
        <f>'All Programs'!B159</f>
        <v>28</v>
      </c>
      <c r="C40" s="83">
        <f>'All Programs'!C159</f>
        <v>19</v>
      </c>
      <c r="D40" s="81">
        <f>'All Programs'!D159</f>
        <v>17</v>
      </c>
      <c r="E40" s="83">
        <f>'All Programs'!E159</f>
        <v>0</v>
      </c>
      <c r="F40" s="83">
        <f>'All Programs'!F159</f>
        <v>0</v>
      </c>
      <c r="G40" s="81">
        <f>'All Programs'!G159</f>
        <v>0</v>
      </c>
      <c r="H40" s="22">
        <f t="shared" si="27"/>
        <v>-0.10526315789473684</v>
      </c>
      <c r="I40" s="23">
        <f t="shared" si="28"/>
        <v>-2</v>
      </c>
      <c r="J40" s="22" t="e">
        <f t="shared" si="29"/>
        <v>#DIV/0!</v>
      </c>
      <c r="K40" s="10">
        <f t="shared" si="30"/>
        <v>0</v>
      </c>
    </row>
    <row r="41" spans="1:12" x14ac:dyDescent="0.2">
      <c r="A41" s="61" t="s">
        <v>121</v>
      </c>
      <c r="B41" s="84">
        <f t="shared" ref="B41:G41" si="39">SUM(B36:B40)</f>
        <v>46</v>
      </c>
      <c r="C41" s="84">
        <f t="shared" si="39"/>
        <v>30</v>
      </c>
      <c r="D41" s="85">
        <f t="shared" si="39"/>
        <v>30</v>
      </c>
      <c r="E41" s="84">
        <f t="shared" si="39"/>
        <v>0</v>
      </c>
      <c r="F41" s="84">
        <f t="shared" si="39"/>
        <v>0</v>
      </c>
      <c r="G41" s="85">
        <f t="shared" si="39"/>
        <v>0</v>
      </c>
      <c r="H41" s="63">
        <f t="shared" si="27"/>
        <v>0</v>
      </c>
      <c r="I41" s="64">
        <f t="shared" si="28"/>
        <v>0</v>
      </c>
      <c r="J41" s="63" t="e">
        <f t="shared" si="29"/>
        <v>#DIV/0!</v>
      </c>
      <c r="K41" s="65">
        <f t="shared" si="30"/>
        <v>0</v>
      </c>
      <c r="L41" s="19"/>
    </row>
    <row r="42" spans="1:12" ht="7.5" customHeight="1" x14ac:dyDescent="0.2">
      <c r="A42" s="25"/>
      <c r="B42" s="94"/>
      <c r="C42" s="80"/>
      <c r="D42" s="81"/>
      <c r="E42" s="80"/>
      <c r="F42" s="80"/>
      <c r="G42" s="82"/>
      <c r="H42" s="22"/>
      <c r="I42" s="23"/>
      <c r="J42" s="22"/>
      <c r="K42" s="24"/>
    </row>
    <row r="43" spans="1:12" x14ac:dyDescent="0.2">
      <c r="A43" s="25" t="s">
        <v>50</v>
      </c>
      <c r="B43" s="94">
        <f>'All Programs'!B162</f>
        <v>19</v>
      </c>
      <c r="C43" s="94">
        <f>'All Programs'!C162</f>
        <v>24</v>
      </c>
      <c r="D43" s="81">
        <f>'All Programs'!D162</f>
        <v>14</v>
      </c>
      <c r="E43" s="83">
        <f>'All Programs'!E162</f>
        <v>0</v>
      </c>
      <c r="F43" s="94">
        <f>'All Programs'!F162</f>
        <v>0</v>
      </c>
      <c r="G43" s="81">
        <f>'All Programs'!G162</f>
        <v>0</v>
      </c>
      <c r="H43" s="22">
        <f t="shared" si="27"/>
        <v>-0.41666666666666669</v>
      </c>
      <c r="I43" s="23">
        <f t="shared" si="28"/>
        <v>-10</v>
      </c>
      <c r="J43" s="22" t="e">
        <f t="shared" si="29"/>
        <v>#DIV/0!</v>
      </c>
      <c r="K43" s="24">
        <f t="shared" si="30"/>
        <v>0</v>
      </c>
    </row>
    <row r="44" spans="1:12" x14ac:dyDescent="0.2">
      <c r="A44" s="25" t="s">
        <v>51</v>
      </c>
      <c r="B44" s="83">
        <f>'All Programs'!B163</f>
        <v>8</v>
      </c>
      <c r="C44" s="83">
        <f>'All Programs'!C163</f>
        <v>6</v>
      </c>
      <c r="D44" s="81">
        <f>'All Programs'!D163</f>
        <v>12</v>
      </c>
      <c r="E44" s="83">
        <f>'All Programs'!E163</f>
        <v>0</v>
      </c>
      <c r="F44" s="83">
        <f>'All Programs'!F163</f>
        <v>0</v>
      </c>
      <c r="G44" s="81">
        <f>'All Programs'!G163</f>
        <v>0</v>
      </c>
      <c r="H44" s="22">
        <f t="shared" si="27"/>
        <v>1</v>
      </c>
      <c r="I44" s="23">
        <f t="shared" si="28"/>
        <v>6</v>
      </c>
      <c r="J44" s="22" t="e">
        <f t="shared" si="29"/>
        <v>#DIV/0!</v>
      </c>
      <c r="K44" s="10">
        <f t="shared" si="30"/>
        <v>0</v>
      </c>
    </row>
    <row r="45" spans="1:12" x14ac:dyDescent="0.2">
      <c r="A45" s="66" t="s">
        <v>122</v>
      </c>
      <c r="B45" s="79">
        <f t="shared" ref="B45:G45" si="40">SUM(B43:B44)</f>
        <v>27</v>
      </c>
      <c r="C45" s="79">
        <f t="shared" si="40"/>
        <v>30</v>
      </c>
      <c r="D45" s="87">
        <f t="shared" si="40"/>
        <v>26</v>
      </c>
      <c r="E45" s="79">
        <f t="shared" si="40"/>
        <v>0</v>
      </c>
      <c r="F45" s="79">
        <f t="shared" si="40"/>
        <v>0</v>
      </c>
      <c r="G45" s="87">
        <f t="shared" si="40"/>
        <v>0</v>
      </c>
      <c r="H45" s="68">
        <f t="shared" si="27"/>
        <v>-0.13333333333333333</v>
      </c>
      <c r="I45" s="60">
        <f t="shared" si="28"/>
        <v>-4</v>
      </c>
      <c r="J45" s="68" t="e">
        <f t="shared" si="29"/>
        <v>#DIV/0!</v>
      </c>
      <c r="K45" s="69">
        <f t="shared" si="30"/>
        <v>0</v>
      </c>
      <c r="L45" s="19"/>
    </row>
    <row r="46" spans="1:12" ht="7.5" customHeight="1" x14ac:dyDescent="0.2">
      <c r="A46" s="25"/>
      <c r="B46" s="94"/>
      <c r="C46" s="80"/>
      <c r="D46" s="81"/>
      <c r="E46" s="80"/>
      <c r="F46" s="80"/>
      <c r="G46" s="82"/>
      <c r="H46" s="22"/>
      <c r="I46" s="23"/>
      <c r="J46" s="22"/>
      <c r="K46" s="24"/>
    </row>
    <row r="47" spans="1:12" x14ac:dyDescent="0.2">
      <c r="A47" s="25" t="s">
        <v>53</v>
      </c>
      <c r="B47" s="94">
        <f>'All Programs'!B171</f>
        <v>10</v>
      </c>
      <c r="C47" s="94">
        <f>'All Programs'!C171</f>
        <v>14</v>
      </c>
      <c r="D47" s="81">
        <f>'All Programs'!D171</f>
        <v>13</v>
      </c>
      <c r="E47" s="83">
        <f>'All Programs'!E171</f>
        <v>0</v>
      </c>
      <c r="F47" s="94">
        <f>'All Programs'!F171</f>
        <v>0</v>
      </c>
      <c r="G47" s="81">
        <f>'All Programs'!G171</f>
        <v>0</v>
      </c>
      <c r="H47" s="22">
        <f t="shared" si="27"/>
        <v>-7.1428571428571425E-2</v>
      </c>
      <c r="I47" s="23">
        <f t="shared" si="28"/>
        <v>-1</v>
      </c>
      <c r="J47" s="22" t="e">
        <f t="shared" si="29"/>
        <v>#DIV/0!</v>
      </c>
      <c r="K47" s="24">
        <f t="shared" si="30"/>
        <v>0</v>
      </c>
    </row>
    <row r="48" spans="1:12" x14ac:dyDescent="0.2">
      <c r="A48" s="25" t="s">
        <v>54</v>
      </c>
      <c r="B48" s="83">
        <f>'All Programs'!B172</f>
        <v>19</v>
      </c>
      <c r="C48" s="83">
        <f>'All Programs'!C172</f>
        <v>24</v>
      </c>
      <c r="D48" s="81">
        <f>'All Programs'!D172</f>
        <v>13</v>
      </c>
      <c r="E48" s="83">
        <f>'All Programs'!E172</f>
        <v>0</v>
      </c>
      <c r="F48" s="83">
        <f>'All Programs'!F172</f>
        <v>0</v>
      </c>
      <c r="G48" s="81">
        <f>'All Programs'!G172</f>
        <v>0</v>
      </c>
      <c r="H48" s="22">
        <f t="shared" si="27"/>
        <v>-0.45833333333333331</v>
      </c>
      <c r="I48" s="23">
        <f t="shared" si="28"/>
        <v>-11</v>
      </c>
      <c r="J48" s="22" t="e">
        <f t="shared" si="29"/>
        <v>#DIV/0!</v>
      </c>
      <c r="K48" s="10">
        <f t="shared" si="30"/>
        <v>0</v>
      </c>
    </row>
    <row r="49" spans="1:12" x14ac:dyDescent="0.2">
      <c r="A49" s="66" t="s">
        <v>123</v>
      </c>
      <c r="B49" s="79">
        <f t="shared" ref="B49:G49" si="41">SUM(B47:B48)</f>
        <v>29</v>
      </c>
      <c r="C49" s="79">
        <f t="shared" si="41"/>
        <v>38</v>
      </c>
      <c r="D49" s="87">
        <f t="shared" si="41"/>
        <v>26</v>
      </c>
      <c r="E49" s="79">
        <f t="shared" si="41"/>
        <v>0</v>
      </c>
      <c r="F49" s="79">
        <f t="shared" si="41"/>
        <v>0</v>
      </c>
      <c r="G49" s="87">
        <f t="shared" si="41"/>
        <v>0</v>
      </c>
      <c r="H49" s="68">
        <f t="shared" si="27"/>
        <v>-0.31578947368421051</v>
      </c>
      <c r="I49" s="60">
        <f t="shared" si="28"/>
        <v>-12</v>
      </c>
      <c r="J49" s="68" t="e">
        <f t="shared" si="29"/>
        <v>#DIV/0!</v>
      </c>
      <c r="K49" s="69">
        <f t="shared" si="30"/>
        <v>0</v>
      </c>
      <c r="L49" s="19"/>
    </row>
    <row r="50" spans="1:12" ht="7.5" customHeight="1" x14ac:dyDescent="0.2">
      <c r="A50" s="25"/>
      <c r="B50" s="94"/>
      <c r="C50" s="80"/>
      <c r="D50" s="81"/>
      <c r="E50" s="80"/>
      <c r="F50" s="80"/>
      <c r="G50" s="82"/>
      <c r="H50" s="22"/>
      <c r="I50" s="23"/>
      <c r="J50" s="22"/>
      <c r="K50" s="24"/>
    </row>
    <row r="51" spans="1:12" x14ac:dyDescent="0.2">
      <c r="A51" s="25" t="s">
        <v>62</v>
      </c>
      <c r="B51" s="94">
        <f>'All Programs'!B177</f>
        <v>6</v>
      </c>
      <c r="C51" s="94">
        <f>'All Programs'!C177</f>
        <v>10</v>
      </c>
      <c r="D51" s="81">
        <f>'All Programs'!D177</f>
        <v>5</v>
      </c>
      <c r="E51" s="83">
        <f>'All Programs'!E177</f>
        <v>0</v>
      </c>
      <c r="F51" s="94">
        <f>'All Programs'!F177</f>
        <v>0</v>
      </c>
      <c r="G51" s="81">
        <f>'All Programs'!G177</f>
        <v>0</v>
      </c>
      <c r="H51" s="22">
        <f t="shared" si="27"/>
        <v>-0.5</v>
      </c>
      <c r="I51" s="23">
        <f t="shared" si="28"/>
        <v>-5</v>
      </c>
      <c r="J51" s="22" t="e">
        <f t="shared" si="29"/>
        <v>#DIV/0!</v>
      </c>
      <c r="K51" s="24">
        <f t="shared" si="30"/>
        <v>0</v>
      </c>
    </row>
    <row r="52" spans="1:12" x14ac:dyDescent="0.2">
      <c r="A52" s="25" t="s">
        <v>63</v>
      </c>
      <c r="B52" s="83">
        <f>'All Programs'!B178</f>
        <v>21</v>
      </c>
      <c r="C52" s="83">
        <f>'All Programs'!C178</f>
        <v>20</v>
      </c>
      <c r="D52" s="81">
        <f>'All Programs'!D178</f>
        <v>20</v>
      </c>
      <c r="E52" s="83">
        <f>'All Programs'!E178</f>
        <v>0</v>
      </c>
      <c r="F52" s="83">
        <f>'All Programs'!F178</f>
        <v>0</v>
      </c>
      <c r="G52" s="81">
        <f>'All Programs'!G178</f>
        <v>0</v>
      </c>
      <c r="H52" s="22">
        <f t="shared" si="27"/>
        <v>0</v>
      </c>
      <c r="I52" s="23">
        <f t="shared" si="28"/>
        <v>0</v>
      </c>
      <c r="J52" s="22" t="e">
        <f t="shared" si="29"/>
        <v>#DIV/0!</v>
      </c>
      <c r="K52" s="10">
        <f t="shared" si="30"/>
        <v>0</v>
      </c>
    </row>
    <row r="53" spans="1:12" x14ac:dyDescent="0.2">
      <c r="A53" s="66" t="s">
        <v>124</v>
      </c>
      <c r="B53" s="79">
        <f t="shared" ref="B53:G53" si="42">SUM(B51:B52)</f>
        <v>27</v>
      </c>
      <c r="C53" s="79">
        <f t="shared" si="42"/>
        <v>30</v>
      </c>
      <c r="D53" s="87">
        <f t="shared" si="42"/>
        <v>25</v>
      </c>
      <c r="E53" s="79">
        <f t="shared" si="42"/>
        <v>0</v>
      </c>
      <c r="F53" s="79">
        <f t="shared" si="42"/>
        <v>0</v>
      </c>
      <c r="G53" s="87">
        <f t="shared" si="42"/>
        <v>0</v>
      </c>
      <c r="H53" s="68">
        <f t="shared" si="27"/>
        <v>-0.16666666666666666</v>
      </c>
      <c r="I53" s="60">
        <f t="shared" si="28"/>
        <v>-5</v>
      </c>
      <c r="J53" s="68" t="e">
        <f t="shared" si="29"/>
        <v>#DIV/0!</v>
      </c>
      <c r="K53" s="69">
        <f t="shared" si="30"/>
        <v>0</v>
      </c>
      <c r="L53" s="19"/>
    </row>
    <row r="54" spans="1:12" ht="7.5" customHeight="1" x14ac:dyDescent="0.2">
      <c r="A54" s="25"/>
      <c r="B54" s="94"/>
      <c r="C54" s="80"/>
      <c r="D54" s="81"/>
      <c r="E54" s="80"/>
      <c r="F54" s="80"/>
      <c r="G54" s="82"/>
      <c r="H54" s="22"/>
      <c r="I54" s="23"/>
      <c r="J54" s="22"/>
      <c r="K54" s="24"/>
    </row>
    <row r="55" spans="1:12" x14ac:dyDescent="0.2">
      <c r="A55" s="25" t="s">
        <v>47</v>
      </c>
      <c r="B55" s="94">
        <f>'All Programs'!B181</f>
        <v>2</v>
      </c>
      <c r="C55" s="94">
        <f>'All Programs'!C181</f>
        <v>0</v>
      </c>
      <c r="D55" s="81">
        <f>'All Programs'!D181</f>
        <v>1</v>
      </c>
      <c r="E55" s="83">
        <f>'All Programs'!E181</f>
        <v>0</v>
      </c>
      <c r="F55" s="94">
        <f>'All Programs'!F181</f>
        <v>0</v>
      </c>
      <c r="G55" s="81">
        <f>'All Programs'!G181</f>
        <v>0</v>
      </c>
      <c r="H55" s="153" t="s">
        <v>179</v>
      </c>
      <c r="I55" s="23">
        <f t="shared" ref="I55" si="43">D55-C55</f>
        <v>1</v>
      </c>
      <c r="J55" s="22" t="e">
        <f t="shared" si="29"/>
        <v>#DIV/0!</v>
      </c>
      <c r="K55" s="24">
        <f t="shared" si="30"/>
        <v>0</v>
      </c>
    </row>
    <row r="56" spans="1:12" x14ac:dyDescent="0.2">
      <c r="A56" s="25" t="s">
        <v>48</v>
      </c>
      <c r="B56" s="83">
        <f>'All Programs'!B182</f>
        <v>3</v>
      </c>
      <c r="C56" s="83">
        <f>'All Programs'!C182</f>
        <v>3</v>
      </c>
      <c r="D56" s="81">
        <f>'All Programs'!D182</f>
        <v>1</v>
      </c>
      <c r="E56" s="83">
        <f>'All Programs'!E182</f>
        <v>0</v>
      </c>
      <c r="F56" s="83">
        <f>'All Programs'!F182</f>
        <v>0</v>
      </c>
      <c r="G56" s="81">
        <f>'All Programs'!G182</f>
        <v>0</v>
      </c>
      <c r="H56" s="22">
        <f t="shared" si="27"/>
        <v>-0.66666666666666663</v>
      </c>
      <c r="I56" s="23">
        <f t="shared" si="28"/>
        <v>-2</v>
      </c>
      <c r="J56" s="22" t="e">
        <f t="shared" si="29"/>
        <v>#DIV/0!</v>
      </c>
      <c r="K56" s="10">
        <f t="shared" si="30"/>
        <v>0</v>
      </c>
    </row>
    <row r="57" spans="1:12" x14ac:dyDescent="0.2">
      <c r="A57" s="66" t="s">
        <v>125</v>
      </c>
      <c r="B57" s="79">
        <f t="shared" ref="B57:G57" si="44">SUM(B55:B56)</f>
        <v>5</v>
      </c>
      <c r="C57" s="79">
        <f t="shared" si="44"/>
        <v>3</v>
      </c>
      <c r="D57" s="87">
        <f t="shared" si="44"/>
        <v>2</v>
      </c>
      <c r="E57" s="79">
        <f t="shared" si="44"/>
        <v>0</v>
      </c>
      <c r="F57" s="79">
        <f t="shared" si="44"/>
        <v>0</v>
      </c>
      <c r="G57" s="87">
        <f t="shared" si="44"/>
        <v>0</v>
      </c>
      <c r="H57" s="68">
        <f t="shared" si="27"/>
        <v>-0.33333333333333331</v>
      </c>
      <c r="I57" s="60">
        <f t="shared" si="28"/>
        <v>-1</v>
      </c>
      <c r="J57" s="68" t="e">
        <f t="shared" si="29"/>
        <v>#DIV/0!</v>
      </c>
      <c r="K57" s="69">
        <f t="shared" si="30"/>
        <v>0</v>
      </c>
      <c r="L57" s="19"/>
    </row>
    <row r="58" spans="1:12" ht="7.5" customHeight="1" x14ac:dyDescent="0.2">
      <c r="A58" s="25"/>
      <c r="B58" s="94"/>
      <c r="C58" s="80"/>
      <c r="D58" s="81"/>
      <c r="E58" s="80"/>
      <c r="F58" s="80"/>
      <c r="G58" s="82"/>
      <c r="H58" s="22"/>
      <c r="I58" s="23"/>
      <c r="J58" s="22"/>
      <c r="K58" s="24"/>
    </row>
    <row r="59" spans="1:12" x14ac:dyDescent="0.2">
      <c r="A59" s="25" t="s">
        <v>55</v>
      </c>
      <c r="B59" s="94">
        <f>'All Programs'!B193</f>
        <v>1</v>
      </c>
      <c r="C59" s="94">
        <f>'All Programs'!C193</f>
        <v>0</v>
      </c>
      <c r="D59" s="81">
        <f>'All Programs'!D193</f>
        <v>0</v>
      </c>
      <c r="E59" s="83">
        <f>'All Programs'!E193</f>
        <v>0</v>
      </c>
      <c r="F59" s="94">
        <f>'All Programs'!F193</f>
        <v>0</v>
      </c>
      <c r="G59" s="81">
        <f>'All Programs'!G193</f>
        <v>0</v>
      </c>
      <c r="H59" s="153" t="s">
        <v>179</v>
      </c>
      <c r="I59" s="23">
        <f t="shared" ref="I59" si="45">D59-C59</f>
        <v>0</v>
      </c>
      <c r="J59" s="22" t="e">
        <f t="shared" si="29"/>
        <v>#DIV/0!</v>
      </c>
      <c r="K59" s="24">
        <f t="shared" si="30"/>
        <v>0</v>
      </c>
    </row>
    <row r="60" spans="1:12" x14ac:dyDescent="0.2">
      <c r="A60" s="20" t="s">
        <v>56</v>
      </c>
      <c r="B60" s="83">
        <f>'All Programs'!B194</f>
        <v>32</v>
      </c>
      <c r="C60" s="83">
        <f>'All Programs'!C194</f>
        <v>23</v>
      </c>
      <c r="D60" s="81">
        <f>'All Programs'!D194</f>
        <v>26</v>
      </c>
      <c r="E60" s="83">
        <f>'All Programs'!E194</f>
        <v>0</v>
      </c>
      <c r="F60" s="83">
        <f>'All Programs'!F194</f>
        <v>0</v>
      </c>
      <c r="G60" s="81">
        <f>'All Programs'!G194</f>
        <v>0</v>
      </c>
      <c r="H60" s="22">
        <f t="shared" si="27"/>
        <v>0.13043478260869565</v>
      </c>
      <c r="I60" s="23">
        <f t="shared" si="28"/>
        <v>3</v>
      </c>
      <c r="J60" s="22" t="e">
        <f t="shared" si="29"/>
        <v>#DIV/0!</v>
      </c>
      <c r="K60" s="24">
        <f t="shared" si="30"/>
        <v>0</v>
      </c>
    </row>
    <row r="61" spans="1:12" x14ac:dyDescent="0.2">
      <c r="A61" s="20" t="s">
        <v>57</v>
      </c>
      <c r="B61" s="83">
        <f>'All Programs'!B195</f>
        <v>4</v>
      </c>
      <c r="C61" s="83">
        <f>'All Programs'!C195</f>
        <v>7</v>
      </c>
      <c r="D61" s="81">
        <f>'All Programs'!D195</f>
        <v>10</v>
      </c>
      <c r="E61" s="83">
        <f>'All Programs'!E195</f>
        <v>0</v>
      </c>
      <c r="F61" s="83">
        <f>'All Programs'!F195</f>
        <v>0</v>
      </c>
      <c r="G61" s="81">
        <f>'All Programs'!G195</f>
        <v>0</v>
      </c>
      <c r="H61" s="22">
        <f t="shared" si="27"/>
        <v>0.42857142857142855</v>
      </c>
      <c r="I61" s="23">
        <f t="shared" si="28"/>
        <v>3</v>
      </c>
      <c r="J61" s="22" t="e">
        <f t="shared" si="29"/>
        <v>#DIV/0!</v>
      </c>
      <c r="K61" s="24">
        <f t="shared" si="30"/>
        <v>0</v>
      </c>
    </row>
    <row r="62" spans="1:12" x14ac:dyDescent="0.2">
      <c r="A62" s="20" t="s">
        <v>58</v>
      </c>
      <c r="B62" s="83">
        <f>'All Programs'!B196</f>
        <v>18</v>
      </c>
      <c r="C62" s="83">
        <f>'All Programs'!C196</f>
        <v>9</v>
      </c>
      <c r="D62" s="81">
        <f>'All Programs'!D196</f>
        <v>7</v>
      </c>
      <c r="E62" s="83">
        <f>'All Programs'!E196</f>
        <v>0</v>
      </c>
      <c r="F62" s="83">
        <f>'All Programs'!F196</f>
        <v>0</v>
      </c>
      <c r="G62" s="81">
        <f>'All Programs'!G196</f>
        <v>0</v>
      </c>
      <c r="H62" s="22">
        <f t="shared" si="27"/>
        <v>-0.22222222222222221</v>
      </c>
      <c r="I62" s="23">
        <f t="shared" si="28"/>
        <v>-2</v>
      </c>
      <c r="J62" s="22" t="e">
        <f t="shared" si="29"/>
        <v>#DIV/0!</v>
      </c>
      <c r="K62" s="24">
        <f t="shared" si="30"/>
        <v>0</v>
      </c>
    </row>
    <row r="63" spans="1:12" x14ac:dyDescent="0.2">
      <c r="A63" s="20" t="s">
        <v>59</v>
      </c>
      <c r="B63" s="83">
        <f>'All Programs'!B197</f>
        <v>3</v>
      </c>
      <c r="C63" s="83">
        <f>'All Programs'!C197</f>
        <v>1</v>
      </c>
      <c r="D63" s="81">
        <f>'All Programs'!D197</f>
        <v>1</v>
      </c>
      <c r="E63" s="83">
        <f>'All Programs'!E197</f>
        <v>0</v>
      </c>
      <c r="F63" s="83">
        <f>'All Programs'!F197</f>
        <v>0</v>
      </c>
      <c r="G63" s="81">
        <f>'All Programs'!G197</f>
        <v>0</v>
      </c>
      <c r="H63" s="22">
        <f t="shared" si="27"/>
        <v>0</v>
      </c>
      <c r="I63" s="23">
        <f t="shared" si="28"/>
        <v>0</v>
      </c>
      <c r="J63" s="22" t="e">
        <f t="shared" si="29"/>
        <v>#DIV/0!</v>
      </c>
      <c r="K63" s="24">
        <f t="shared" si="30"/>
        <v>0</v>
      </c>
    </row>
    <row r="64" spans="1:12" x14ac:dyDescent="0.2">
      <c r="A64" s="20" t="s">
        <v>60</v>
      </c>
      <c r="B64" s="83">
        <f>'All Programs'!B198</f>
        <v>19</v>
      </c>
      <c r="C64" s="83">
        <f>'All Programs'!C198</f>
        <v>15</v>
      </c>
      <c r="D64" s="81">
        <f>'All Programs'!D198</f>
        <v>19</v>
      </c>
      <c r="E64" s="83">
        <f>'All Programs'!E198</f>
        <v>0</v>
      </c>
      <c r="F64" s="83">
        <f>'All Programs'!F198</f>
        <v>0</v>
      </c>
      <c r="G64" s="81">
        <f>'All Programs'!G198</f>
        <v>0</v>
      </c>
      <c r="H64" s="22">
        <f t="shared" si="27"/>
        <v>0.26666666666666666</v>
      </c>
      <c r="I64" s="23">
        <f t="shared" si="28"/>
        <v>4</v>
      </c>
      <c r="J64" s="22" t="e">
        <f t="shared" si="29"/>
        <v>#DIV/0!</v>
      </c>
      <c r="K64" s="24">
        <f t="shared" si="30"/>
        <v>0</v>
      </c>
    </row>
    <row r="65" spans="1:12" hidden="1" x14ac:dyDescent="0.2">
      <c r="A65" s="25" t="s">
        <v>61</v>
      </c>
      <c r="B65" s="83">
        <f>'All Programs'!B199</f>
        <v>0</v>
      </c>
      <c r="C65" s="83">
        <f>'All Programs'!C199</f>
        <v>0</v>
      </c>
      <c r="D65" s="81">
        <f>'All Programs'!D199</f>
        <v>0</v>
      </c>
      <c r="E65" s="83">
        <f>'All Programs'!E199</f>
        <v>0</v>
      </c>
      <c r="F65" s="83">
        <f>'All Programs'!F199</f>
        <v>0</v>
      </c>
      <c r="G65" s="81">
        <f>'All Programs'!G199</f>
        <v>0</v>
      </c>
      <c r="H65" s="93" t="s">
        <v>179</v>
      </c>
      <c r="I65" s="23">
        <f t="shared" si="28"/>
        <v>0</v>
      </c>
      <c r="J65" s="93" t="s">
        <v>179</v>
      </c>
      <c r="K65" s="10">
        <f t="shared" si="30"/>
        <v>0</v>
      </c>
    </row>
    <row r="66" spans="1:12" x14ac:dyDescent="0.2">
      <c r="A66" s="66" t="s">
        <v>126</v>
      </c>
      <c r="B66" s="79">
        <f t="shared" ref="B66:G66" si="46">SUM(B59:B65)</f>
        <v>77</v>
      </c>
      <c r="C66" s="79">
        <f t="shared" si="46"/>
        <v>55</v>
      </c>
      <c r="D66" s="87">
        <f t="shared" si="46"/>
        <v>63</v>
      </c>
      <c r="E66" s="79">
        <f t="shared" si="46"/>
        <v>0</v>
      </c>
      <c r="F66" s="79">
        <f t="shared" si="46"/>
        <v>0</v>
      </c>
      <c r="G66" s="87">
        <f t="shared" si="46"/>
        <v>0</v>
      </c>
      <c r="H66" s="68">
        <f t="shared" si="27"/>
        <v>0.14545454545454545</v>
      </c>
      <c r="I66" s="60">
        <f t="shared" si="28"/>
        <v>8</v>
      </c>
      <c r="J66" s="68" t="e">
        <f t="shared" si="29"/>
        <v>#DIV/0!</v>
      </c>
      <c r="K66" s="69">
        <f t="shared" si="30"/>
        <v>0</v>
      </c>
      <c r="L66" s="19"/>
    </row>
    <row r="67" spans="1:12" ht="7.5" customHeight="1" x14ac:dyDescent="0.2">
      <c r="A67" s="25"/>
      <c r="B67" s="94"/>
      <c r="C67" s="80"/>
      <c r="D67" s="81"/>
      <c r="E67" s="80"/>
      <c r="F67" s="80"/>
      <c r="G67" s="82"/>
      <c r="H67" s="35"/>
      <c r="I67" s="23"/>
      <c r="J67" s="35"/>
      <c r="K67" s="24"/>
    </row>
    <row r="68" spans="1:12" x14ac:dyDescent="0.2">
      <c r="A68" s="25" t="s">
        <v>64</v>
      </c>
      <c r="B68" s="94">
        <f>'All Programs'!B202</f>
        <v>9</v>
      </c>
      <c r="C68" s="94">
        <f>'All Programs'!C202</f>
        <v>7</v>
      </c>
      <c r="D68" s="81">
        <f>'All Programs'!D202</f>
        <v>10</v>
      </c>
      <c r="E68" s="83">
        <f>'All Programs'!E202</f>
        <v>0</v>
      </c>
      <c r="F68" s="94">
        <f>'All Programs'!F202</f>
        <v>0</v>
      </c>
      <c r="G68" s="81">
        <f>'All Programs'!G202</f>
        <v>0</v>
      </c>
      <c r="H68" s="22">
        <f t="shared" si="27"/>
        <v>0.42857142857142855</v>
      </c>
      <c r="I68" s="23">
        <f t="shared" si="28"/>
        <v>3</v>
      </c>
      <c r="J68" s="22" t="e">
        <f t="shared" si="29"/>
        <v>#DIV/0!</v>
      </c>
      <c r="K68" s="24">
        <f t="shared" si="30"/>
        <v>0</v>
      </c>
    </row>
    <row r="69" spans="1:12" ht="7.5" customHeight="1" x14ac:dyDescent="0.2">
      <c r="A69" s="25"/>
      <c r="B69" s="94"/>
      <c r="C69" s="80"/>
      <c r="D69" s="81"/>
      <c r="E69" s="80"/>
      <c r="F69" s="80"/>
      <c r="G69" s="82"/>
      <c r="H69" s="22"/>
      <c r="I69" s="23"/>
      <c r="J69" s="22"/>
      <c r="K69" s="24"/>
    </row>
    <row r="70" spans="1:12" x14ac:dyDescent="0.2">
      <c r="A70" s="25" t="s">
        <v>65</v>
      </c>
      <c r="B70" s="94">
        <f>'All Programs'!B204</f>
        <v>13</v>
      </c>
      <c r="C70" s="94">
        <f>'All Programs'!C204</f>
        <v>12</v>
      </c>
      <c r="D70" s="81">
        <f>'All Programs'!D204</f>
        <v>4</v>
      </c>
      <c r="E70" s="83">
        <f>'All Programs'!E204</f>
        <v>0</v>
      </c>
      <c r="F70" s="94">
        <f>'All Programs'!F204</f>
        <v>0</v>
      </c>
      <c r="G70" s="81">
        <f>'All Programs'!G204</f>
        <v>0</v>
      </c>
      <c r="H70" s="22">
        <f t="shared" si="27"/>
        <v>-0.66666666666666663</v>
      </c>
      <c r="I70" s="23">
        <f t="shared" si="28"/>
        <v>-8</v>
      </c>
      <c r="J70" s="22" t="e">
        <f t="shared" si="29"/>
        <v>#DIV/0!</v>
      </c>
      <c r="K70" s="24">
        <f t="shared" si="30"/>
        <v>0</v>
      </c>
    </row>
    <row r="71" spans="1:12" ht="7.5" customHeight="1" x14ac:dyDescent="0.2">
      <c r="A71" s="25"/>
      <c r="B71" s="94"/>
      <c r="C71" s="80"/>
      <c r="D71" s="81"/>
      <c r="E71" s="80"/>
      <c r="F71" s="80"/>
      <c r="G71" s="82"/>
      <c r="H71" s="22"/>
      <c r="I71" s="23"/>
      <c r="J71" s="22"/>
      <c r="K71" s="24"/>
    </row>
    <row r="72" spans="1:12" x14ac:dyDescent="0.2">
      <c r="A72" s="25" t="s">
        <v>45</v>
      </c>
      <c r="B72" s="94">
        <f>'All Programs'!B213</f>
        <v>41</v>
      </c>
      <c r="C72" s="94">
        <f>'All Programs'!C213</f>
        <v>28</v>
      </c>
      <c r="D72" s="81">
        <f>'All Programs'!D213</f>
        <v>26</v>
      </c>
      <c r="E72" s="83">
        <f>'All Programs'!E213</f>
        <v>0</v>
      </c>
      <c r="F72" s="94">
        <f>'All Programs'!F213</f>
        <v>0</v>
      </c>
      <c r="G72" s="81">
        <f>'All Programs'!G213</f>
        <v>0</v>
      </c>
      <c r="H72" s="22">
        <f t="shared" si="27"/>
        <v>-7.1428571428571425E-2</v>
      </c>
      <c r="I72" s="23">
        <f t="shared" si="28"/>
        <v>-2</v>
      </c>
      <c r="J72" s="22" t="e">
        <f t="shared" si="29"/>
        <v>#DIV/0!</v>
      </c>
      <c r="K72" s="24">
        <f t="shared" si="30"/>
        <v>0</v>
      </c>
    </row>
    <row r="73" spans="1:12" ht="7.5" customHeight="1" x14ac:dyDescent="0.2">
      <c r="A73" s="25"/>
      <c r="B73" s="94"/>
      <c r="C73" s="80"/>
      <c r="D73" s="81"/>
      <c r="E73" s="80"/>
      <c r="F73" s="80"/>
      <c r="G73" s="82"/>
      <c r="H73" s="22"/>
      <c r="I73" s="23"/>
      <c r="J73" s="22"/>
      <c r="K73" s="24"/>
    </row>
    <row r="74" spans="1:12" x14ac:dyDescent="0.2">
      <c r="A74" s="25" t="s">
        <v>49</v>
      </c>
      <c r="B74" s="94">
        <f>'All Programs'!B215</f>
        <v>4</v>
      </c>
      <c r="C74" s="94">
        <f>'All Programs'!C215</f>
        <v>4</v>
      </c>
      <c r="D74" s="81">
        <f>'All Programs'!D215</f>
        <v>10</v>
      </c>
      <c r="E74" s="83">
        <f>'All Programs'!E215</f>
        <v>0</v>
      </c>
      <c r="F74" s="94">
        <f>'All Programs'!F215</f>
        <v>0</v>
      </c>
      <c r="G74" s="81">
        <f>'All Programs'!G215</f>
        <v>0</v>
      </c>
      <c r="H74" s="22">
        <f t="shared" si="27"/>
        <v>1.5</v>
      </c>
      <c r="I74" s="23">
        <f t="shared" si="28"/>
        <v>6</v>
      </c>
      <c r="J74" s="22" t="e">
        <f t="shared" si="29"/>
        <v>#DIV/0!</v>
      </c>
      <c r="K74" s="24">
        <f t="shared" si="30"/>
        <v>0</v>
      </c>
    </row>
    <row r="75" spans="1:12" x14ac:dyDescent="0.2">
      <c r="A75" s="34" t="s">
        <v>138</v>
      </c>
      <c r="B75" s="83">
        <f>'All Programs'!B216</f>
        <v>5</v>
      </c>
      <c r="C75" s="83">
        <f>'All Programs'!C216</f>
        <v>4</v>
      </c>
      <c r="D75" s="95">
        <f>'All Programs'!D216</f>
        <v>1</v>
      </c>
      <c r="E75" s="83">
        <f>'All Programs'!E216</f>
        <v>0</v>
      </c>
      <c r="F75" s="83">
        <f>'All Programs'!F216</f>
        <v>0</v>
      </c>
      <c r="G75" s="95">
        <f>'All Programs'!G216</f>
        <v>0</v>
      </c>
      <c r="H75" s="22">
        <f t="shared" si="27"/>
        <v>-0.75</v>
      </c>
      <c r="I75" s="23">
        <f t="shared" si="28"/>
        <v>-3</v>
      </c>
      <c r="J75" s="22" t="e">
        <f t="shared" si="29"/>
        <v>#DIV/0!</v>
      </c>
      <c r="K75" s="10">
        <f t="shared" si="30"/>
        <v>0</v>
      </c>
    </row>
    <row r="76" spans="1:12" x14ac:dyDescent="0.2">
      <c r="A76" s="61" t="s">
        <v>140</v>
      </c>
      <c r="B76" s="84">
        <f t="shared" ref="B76:G76" si="47">SUM(B74:B75)</f>
        <v>9</v>
      </c>
      <c r="C76" s="84">
        <f t="shared" si="47"/>
        <v>8</v>
      </c>
      <c r="D76" s="85">
        <f t="shared" si="47"/>
        <v>11</v>
      </c>
      <c r="E76" s="84">
        <f t="shared" si="47"/>
        <v>0</v>
      </c>
      <c r="F76" s="84">
        <f t="shared" si="47"/>
        <v>0</v>
      </c>
      <c r="G76" s="85">
        <f t="shared" si="47"/>
        <v>0</v>
      </c>
      <c r="H76" s="63">
        <f t="shared" si="27"/>
        <v>0.375</v>
      </c>
      <c r="I76" s="64">
        <f t="shared" si="28"/>
        <v>3</v>
      </c>
      <c r="J76" s="63" t="e">
        <f t="shared" si="29"/>
        <v>#DIV/0!</v>
      </c>
      <c r="K76" s="65">
        <f t="shared" si="30"/>
        <v>0</v>
      </c>
      <c r="L76" s="19"/>
    </row>
    <row r="77" spans="1:12" ht="7.5" customHeight="1" x14ac:dyDescent="0.2">
      <c r="A77" s="25"/>
      <c r="B77" s="94"/>
      <c r="C77" s="80"/>
      <c r="D77" s="81"/>
      <c r="E77" s="80"/>
      <c r="F77" s="80"/>
      <c r="G77" s="82"/>
      <c r="H77" s="22"/>
      <c r="I77" s="23"/>
      <c r="J77" s="22"/>
      <c r="K77" s="24"/>
    </row>
    <row r="78" spans="1:12" x14ac:dyDescent="0.2">
      <c r="A78" s="25" t="s">
        <v>66</v>
      </c>
      <c r="B78" s="94">
        <f>'All Programs'!B219</f>
        <v>11</v>
      </c>
      <c r="C78" s="94">
        <f>'All Programs'!C219</f>
        <v>5</v>
      </c>
      <c r="D78" s="81">
        <f>'All Programs'!D219</f>
        <v>13</v>
      </c>
      <c r="E78" s="83">
        <f>'All Programs'!E219</f>
        <v>0</v>
      </c>
      <c r="F78" s="94">
        <f>'All Programs'!F219</f>
        <v>0</v>
      </c>
      <c r="G78" s="81">
        <f>'All Programs'!G219</f>
        <v>0</v>
      </c>
      <c r="H78" s="22">
        <f t="shared" si="27"/>
        <v>1.6</v>
      </c>
      <c r="I78" s="23">
        <f t="shared" si="28"/>
        <v>8</v>
      </c>
      <c r="J78" s="22" t="e">
        <f t="shared" si="29"/>
        <v>#DIV/0!</v>
      </c>
      <c r="K78" s="24">
        <f t="shared" si="30"/>
        <v>0</v>
      </c>
    </row>
    <row r="79" spans="1:12" x14ac:dyDescent="0.2">
      <c r="A79" s="25" t="s">
        <v>225</v>
      </c>
      <c r="B79" s="94">
        <f>'All Programs'!B220</f>
        <v>0</v>
      </c>
      <c r="C79" s="94">
        <f>'All Programs'!C220</f>
        <v>0</v>
      </c>
      <c r="D79" s="81">
        <f>'All Programs'!D220</f>
        <v>0</v>
      </c>
      <c r="E79" s="83">
        <f>'All Programs'!E220</f>
        <v>0</v>
      </c>
      <c r="F79" s="94">
        <f>'All Programs'!F220</f>
        <v>0</v>
      </c>
      <c r="G79" s="81">
        <f>'All Programs'!G220</f>
        <v>0</v>
      </c>
      <c r="H79" s="22" t="s">
        <v>179</v>
      </c>
      <c r="I79" s="23">
        <f t="shared" si="28"/>
        <v>0</v>
      </c>
      <c r="J79" s="22"/>
      <c r="K79" s="24"/>
    </row>
    <row r="80" spans="1:12" x14ac:dyDescent="0.2">
      <c r="A80" s="172" t="s">
        <v>226</v>
      </c>
      <c r="B80" s="79">
        <f>'All Programs'!B221</f>
        <v>11</v>
      </c>
      <c r="C80" s="79">
        <f>'All Programs'!C221</f>
        <v>5</v>
      </c>
      <c r="D80" s="170">
        <f>'All Programs'!D221</f>
        <v>13</v>
      </c>
      <c r="E80" s="79">
        <f>'All Programs'!E221</f>
        <v>0</v>
      </c>
      <c r="F80" s="79">
        <f>'All Programs'!F221</f>
        <v>0</v>
      </c>
      <c r="G80" s="170">
        <f>'All Programs'!G221</f>
        <v>0</v>
      </c>
      <c r="H80" s="68">
        <f t="shared" ref="H79:H80" si="48">(D80-C80)/C80</f>
        <v>1.6</v>
      </c>
      <c r="I80" s="130">
        <f t="shared" ref="I79:I80" si="49">D80-C80</f>
        <v>8</v>
      </c>
      <c r="J80" s="22"/>
      <c r="K80" s="24"/>
    </row>
    <row r="81" spans="1:12" ht="7.5" customHeight="1" x14ac:dyDescent="0.2">
      <c r="A81" s="25"/>
      <c r="B81" s="94"/>
      <c r="C81" s="80"/>
      <c r="D81" s="81"/>
      <c r="E81" s="80"/>
      <c r="F81" s="80"/>
      <c r="G81" s="82"/>
      <c r="H81" s="22"/>
      <c r="I81" s="23"/>
      <c r="J81" s="22"/>
      <c r="K81" s="24"/>
    </row>
    <row r="82" spans="1:12" x14ac:dyDescent="0.2">
      <c r="A82" s="25" t="s">
        <v>38</v>
      </c>
      <c r="B82" s="94">
        <f>'All Programs'!B223</f>
        <v>19</v>
      </c>
      <c r="C82" s="94">
        <f>'All Programs'!C223</f>
        <v>27</v>
      </c>
      <c r="D82" s="81">
        <f>'All Programs'!D223</f>
        <v>28</v>
      </c>
      <c r="E82" s="83">
        <f>'All Programs'!E223</f>
        <v>0</v>
      </c>
      <c r="F82" s="94">
        <f>'All Programs'!F223</f>
        <v>0</v>
      </c>
      <c r="G82" s="81">
        <f>'All Programs'!G223</f>
        <v>0</v>
      </c>
      <c r="H82" s="22">
        <f t="shared" si="27"/>
        <v>3.7037037037037035E-2</v>
      </c>
      <c r="I82" s="23">
        <f t="shared" si="28"/>
        <v>1</v>
      </c>
      <c r="J82" s="22" t="e">
        <f t="shared" si="29"/>
        <v>#DIV/0!</v>
      </c>
      <c r="K82" s="24">
        <f t="shared" si="30"/>
        <v>0</v>
      </c>
      <c r="L82" s="19"/>
    </row>
    <row r="83" spans="1:12" x14ac:dyDescent="0.2">
      <c r="A83" s="106" t="s">
        <v>211</v>
      </c>
      <c r="B83" s="94">
        <f>'All Programs'!B224</f>
        <v>0</v>
      </c>
      <c r="C83" s="94">
        <f>'All Programs'!C224</f>
        <v>1</v>
      </c>
      <c r="D83" s="81">
        <f>'All Programs'!D224</f>
        <v>2</v>
      </c>
      <c r="E83" s="83">
        <f>'All Programs'!E224</f>
        <v>0</v>
      </c>
      <c r="F83" s="94">
        <f>'All Programs'!F224</f>
        <v>0</v>
      </c>
      <c r="G83" s="81">
        <f>'All Programs'!G224</f>
        <v>0</v>
      </c>
      <c r="H83" s="22">
        <f t="shared" ref="H83:H84" si="50">(D83-C83)/C83</f>
        <v>1</v>
      </c>
      <c r="I83" s="23">
        <f t="shared" ref="I83:I84" si="51">D83-C83</f>
        <v>1</v>
      </c>
      <c r="J83" s="22"/>
      <c r="K83" s="24"/>
      <c r="L83" s="19"/>
    </row>
    <row r="84" spans="1:12" x14ac:dyDescent="0.2">
      <c r="A84" s="34" t="s">
        <v>39</v>
      </c>
      <c r="B84" s="94">
        <f>'All Programs'!B225</f>
        <v>50</v>
      </c>
      <c r="C84" s="94">
        <f>'All Programs'!C225</f>
        <v>70</v>
      </c>
      <c r="D84" s="81">
        <f>'All Programs'!D225</f>
        <v>73</v>
      </c>
      <c r="E84" s="83">
        <f>'All Programs'!E225</f>
        <v>0</v>
      </c>
      <c r="F84" s="94">
        <f>'All Programs'!F225</f>
        <v>0</v>
      </c>
      <c r="G84" s="81">
        <f>'All Programs'!G225</f>
        <v>0</v>
      </c>
      <c r="H84" s="22">
        <f t="shared" si="50"/>
        <v>4.2857142857142858E-2</v>
      </c>
      <c r="I84" s="23">
        <f t="shared" si="51"/>
        <v>3</v>
      </c>
      <c r="J84" s="22"/>
      <c r="K84" s="24"/>
      <c r="L84" s="19"/>
    </row>
    <row r="85" spans="1:12" x14ac:dyDescent="0.2">
      <c r="A85" s="106" t="s">
        <v>216</v>
      </c>
      <c r="B85" s="83">
        <f>'All Programs'!B226</f>
        <v>0</v>
      </c>
      <c r="C85" s="83">
        <f>'All Programs'!C226</f>
        <v>0</v>
      </c>
      <c r="D85" s="81">
        <f>'All Programs'!D226</f>
        <v>1</v>
      </c>
      <c r="E85" s="83">
        <f>'All Programs'!E226</f>
        <v>0</v>
      </c>
      <c r="F85" s="83">
        <f>'All Programs'!F226</f>
        <v>0</v>
      </c>
      <c r="G85" s="81">
        <f>'All Programs'!G226</f>
        <v>0</v>
      </c>
      <c r="H85" s="125" t="s">
        <v>179</v>
      </c>
      <c r="I85" s="23">
        <f t="shared" si="28"/>
        <v>1</v>
      </c>
      <c r="J85" s="22" t="e">
        <f t="shared" si="29"/>
        <v>#DIV/0!</v>
      </c>
      <c r="K85" s="10">
        <f t="shared" si="30"/>
        <v>0</v>
      </c>
      <c r="L85" s="19"/>
    </row>
    <row r="86" spans="1:12" x14ac:dyDescent="0.2">
      <c r="A86" s="61" t="s">
        <v>120</v>
      </c>
      <c r="B86" s="84">
        <f t="shared" ref="B86:G86" si="52">SUM(B82:B85)</f>
        <v>69</v>
      </c>
      <c r="C86" s="84">
        <f t="shared" si="52"/>
        <v>98</v>
      </c>
      <c r="D86" s="85">
        <f t="shared" si="52"/>
        <v>104</v>
      </c>
      <c r="E86" s="84">
        <f t="shared" si="52"/>
        <v>0</v>
      </c>
      <c r="F86" s="84">
        <f t="shared" si="52"/>
        <v>0</v>
      </c>
      <c r="G86" s="85">
        <f t="shared" si="52"/>
        <v>0</v>
      </c>
      <c r="H86" s="63">
        <f t="shared" si="27"/>
        <v>6.1224489795918366E-2</v>
      </c>
      <c r="I86" s="64">
        <f t="shared" si="28"/>
        <v>6</v>
      </c>
      <c r="J86" s="63" t="e">
        <f t="shared" si="29"/>
        <v>#DIV/0!</v>
      </c>
      <c r="K86" s="65">
        <f t="shared" si="30"/>
        <v>0</v>
      </c>
      <c r="L86" s="19"/>
    </row>
    <row r="87" spans="1:12" ht="7.5" customHeight="1" x14ac:dyDescent="0.2">
      <c r="A87" s="61"/>
      <c r="B87" s="123"/>
      <c r="C87" s="123"/>
      <c r="D87" s="140"/>
      <c r="E87" s="123"/>
      <c r="F87" s="123"/>
      <c r="G87" s="140"/>
      <c r="H87" s="133"/>
      <c r="I87" s="141"/>
      <c r="J87" s="133"/>
      <c r="K87" s="127"/>
      <c r="L87" s="19"/>
    </row>
    <row r="88" spans="1:12" x14ac:dyDescent="0.2">
      <c r="A88" s="44" t="s">
        <v>1</v>
      </c>
      <c r="B88" s="52">
        <f t="shared" ref="B88:G88" si="53">B41+B45+B49+B53+B57+B66+B68+B70+B72+B76+B78+B86+B34</f>
        <v>415</v>
      </c>
      <c r="C88" s="52">
        <f t="shared" si="53"/>
        <v>392</v>
      </c>
      <c r="D88" s="53">
        <f t="shared" si="53"/>
        <v>382</v>
      </c>
      <c r="E88" s="52">
        <f t="shared" si="53"/>
        <v>0</v>
      </c>
      <c r="F88" s="52">
        <f t="shared" si="53"/>
        <v>0</v>
      </c>
      <c r="G88" s="53">
        <f t="shared" si="53"/>
        <v>0</v>
      </c>
      <c r="H88" s="6">
        <f t="shared" si="27"/>
        <v>-2.5510204081632654E-2</v>
      </c>
      <c r="I88" s="9">
        <f t="shared" si="28"/>
        <v>-10</v>
      </c>
      <c r="J88" s="6" t="e">
        <f t="shared" si="29"/>
        <v>#DIV/0!</v>
      </c>
      <c r="K88" s="36">
        <f t="shared" si="30"/>
        <v>0</v>
      </c>
    </row>
    <row r="89" spans="1:12" x14ac:dyDescent="0.2">
      <c r="A89" s="4"/>
      <c r="B89" s="29"/>
      <c r="C89" s="14"/>
      <c r="D89" s="32"/>
      <c r="E89" s="14"/>
      <c r="F89" s="14"/>
      <c r="G89" s="32"/>
      <c r="H89" s="6"/>
      <c r="I89" s="9"/>
      <c r="J89" s="6"/>
      <c r="K89" s="36"/>
    </row>
    <row r="90" spans="1:12" x14ac:dyDescent="0.2">
      <c r="A90" s="2" t="s">
        <v>106</v>
      </c>
      <c r="B90" s="29">
        <f t="shared" ref="B90:G90" si="54">B88+B32</f>
        <v>580</v>
      </c>
      <c r="C90" s="29">
        <f t="shared" si="54"/>
        <v>713</v>
      </c>
      <c r="D90" s="13">
        <f t="shared" si="54"/>
        <v>864</v>
      </c>
      <c r="E90" s="52">
        <f t="shared" si="54"/>
        <v>0</v>
      </c>
      <c r="F90" s="29">
        <f t="shared" si="54"/>
        <v>0</v>
      </c>
      <c r="G90" s="13">
        <f t="shared" si="54"/>
        <v>0</v>
      </c>
      <c r="H90" s="6">
        <f t="shared" si="27"/>
        <v>0.21178120617110799</v>
      </c>
      <c r="I90" s="32">
        <f>D90-C90</f>
        <v>151</v>
      </c>
      <c r="J90" s="6" t="e">
        <f>(G90-F90)/F90</f>
        <v>#DIV/0!</v>
      </c>
      <c r="K90" s="56">
        <f>G90-F90</f>
        <v>0</v>
      </c>
    </row>
    <row r="91" spans="1:12" x14ac:dyDescent="0.2">
      <c r="D91" s="18"/>
      <c r="G91" s="18"/>
      <c r="H91" s="19"/>
      <c r="I91" s="19"/>
    </row>
  </sheetData>
  <mergeCells count="3">
    <mergeCell ref="A3:K3"/>
    <mergeCell ref="A1:K1"/>
    <mergeCell ref="A2:K2"/>
  </mergeCells>
  <phoneticPr fontId="0" type="noConversion"/>
  <printOptions horizontalCentered="1"/>
  <pageMargins left="0" right="0" top="0.5" bottom="0.25" header="0" footer="0"/>
  <pageSetup scale="79" firstPageNumber="0" orientation="portrait" r:id="rId1"/>
  <headerFooter alignWithMargins="0">
    <oddFooter>&amp;R&amp;"Arial,Italic"&amp;8Office of Institutional Research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88"/>
  <sheetViews>
    <sheetView zoomScaleNormal="100" workbookViewId="0">
      <selection sqref="A1:K1"/>
    </sheetView>
  </sheetViews>
  <sheetFormatPr defaultRowHeight="12.75" x14ac:dyDescent="0.2"/>
  <cols>
    <col min="1" max="1" width="31.28515625" style="16" customWidth="1"/>
    <col min="2" max="2" width="8.28515625" style="26" customWidth="1"/>
    <col min="3" max="4" width="8.28515625" style="17" customWidth="1"/>
    <col min="5" max="7" width="8.28515625" style="17" hidden="1" customWidth="1"/>
    <col min="8" max="9" width="8.7109375" style="16" customWidth="1"/>
    <col min="10" max="10" width="9.28515625" style="16" hidden="1" customWidth="1"/>
    <col min="11" max="11" width="8.7109375" style="16" hidden="1" customWidth="1"/>
    <col min="12" max="16384" width="9.140625" style="16"/>
  </cols>
  <sheetData>
    <row r="1" spans="1:12" ht="15.75" x14ac:dyDescent="0.25">
      <c r="A1" s="167" t="s">
        <v>224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2" ht="15.75" x14ac:dyDescent="0.25">
      <c r="A2" s="167" t="s">
        <v>102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2" ht="15" x14ac:dyDescent="0.25">
      <c r="A3" s="165"/>
      <c r="B3" s="165"/>
      <c r="C3" s="165"/>
      <c r="D3" s="165"/>
      <c r="E3" s="165"/>
      <c r="F3" s="165"/>
      <c r="G3" s="165"/>
      <c r="H3" s="168"/>
      <c r="I3" s="168"/>
      <c r="J3" s="168"/>
      <c r="K3" s="168"/>
    </row>
    <row r="4" spans="1:12" ht="34.5" x14ac:dyDescent="0.25">
      <c r="A4" s="1" t="s">
        <v>141</v>
      </c>
      <c r="B4" s="27" t="s">
        <v>209</v>
      </c>
      <c r="C4" s="15" t="s">
        <v>210</v>
      </c>
      <c r="D4" s="92" t="s">
        <v>214</v>
      </c>
      <c r="E4" s="15" t="s">
        <v>165</v>
      </c>
      <c r="F4" s="15" t="s">
        <v>180</v>
      </c>
      <c r="G4" s="31" t="s">
        <v>188</v>
      </c>
      <c r="H4" s="5" t="s">
        <v>222</v>
      </c>
      <c r="I4" s="8" t="s">
        <v>223</v>
      </c>
      <c r="J4" s="5" t="s">
        <v>189</v>
      </c>
      <c r="K4" s="5" t="s">
        <v>190</v>
      </c>
    </row>
    <row r="5" spans="1:12" x14ac:dyDescent="0.2">
      <c r="A5" s="25" t="s">
        <v>71</v>
      </c>
      <c r="B5" s="94">
        <f>'All Programs'!B5</f>
        <v>1</v>
      </c>
      <c r="C5" s="94">
        <f>'All Programs'!C5</f>
        <v>1</v>
      </c>
      <c r="D5" s="88">
        <f>'All Programs'!D5</f>
        <v>1</v>
      </c>
      <c r="E5" s="83">
        <f>'All Programs'!E5</f>
        <v>0</v>
      </c>
      <c r="F5" s="94">
        <f>'All Programs'!F5</f>
        <v>0</v>
      </c>
      <c r="G5" s="88">
        <f>'All Programs'!G5</f>
        <v>0</v>
      </c>
      <c r="H5" s="22">
        <f>(D5-C5)/C5</f>
        <v>0</v>
      </c>
      <c r="I5" s="23">
        <f t="shared" ref="I5:I32" si="0">D5-C5</f>
        <v>0</v>
      </c>
      <c r="J5" s="22" t="e">
        <f>(G5-F5)/F5</f>
        <v>#DIV/0!</v>
      </c>
      <c r="K5" s="24">
        <f t="shared" ref="K5:K32" si="1">G5-F5</f>
        <v>0</v>
      </c>
    </row>
    <row r="6" spans="1:12" ht="7.5" customHeight="1" x14ac:dyDescent="0.2">
      <c r="A6" s="25"/>
      <c r="B6" s="94"/>
      <c r="C6" s="80"/>
      <c r="D6" s="81"/>
      <c r="E6" s="80"/>
      <c r="F6" s="80"/>
      <c r="G6" s="82"/>
      <c r="H6" s="22"/>
      <c r="I6" s="23"/>
      <c r="J6" s="22"/>
      <c r="K6" s="24"/>
    </row>
    <row r="7" spans="1:12" hidden="1" x14ac:dyDescent="0.2">
      <c r="A7" s="25" t="s">
        <v>89</v>
      </c>
      <c r="B7" s="94">
        <f>'All Programs'!B21</f>
        <v>0</v>
      </c>
      <c r="C7" s="94">
        <f>'All Programs'!C21</f>
        <v>0</v>
      </c>
      <c r="D7" s="81">
        <f>'All Programs'!D21</f>
        <v>0</v>
      </c>
      <c r="E7" s="83">
        <f>'All Programs'!E21</f>
        <v>0</v>
      </c>
      <c r="F7" s="94">
        <f>'All Programs'!F21</f>
        <v>0</v>
      </c>
      <c r="G7" s="81">
        <f>'All Programs'!G21</f>
        <v>0</v>
      </c>
      <c r="H7" s="93" t="s">
        <v>179</v>
      </c>
      <c r="I7" s="23">
        <f t="shared" ref="I7" si="2">D7-C7</f>
        <v>0</v>
      </c>
      <c r="J7" s="93" t="s">
        <v>179</v>
      </c>
      <c r="K7" s="24">
        <f t="shared" ref="K7" si="3">G7-F7</f>
        <v>0</v>
      </c>
      <c r="L7" s="16" t="s">
        <v>97</v>
      </c>
    </row>
    <row r="8" spans="1:12" x14ac:dyDescent="0.2">
      <c r="A8" s="25" t="s">
        <v>109</v>
      </c>
      <c r="B8" s="94">
        <f>'All Programs'!B23</f>
        <v>0</v>
      </c>
      <c r="C8" s="94">
        <f>'All Programs'!C23</f>
        <v>1</v>
      </c>
      <c r="D8" s="81">
        <f>'All Programs'!D23</f>
        <v>0</v>
      </c>
      <c r="E8" s="83">
        <f>'All Programs'!E23</f>
        <v>0</v>
      </c>
      <c r="F8" s="94">
        <f>'All Programs'!F23</f>
        <v>0</v>
      </c>
      <c r="G8" s="81">
        <f>'All Programs'!G23</f>
        <v>0</v>
      </c>
      <c r="H8" s="93" t="s">
        <v>179</v>
      </c>
      <c r="I8" s="23">
        <f t="shared" si="0"/>
        <v>-1</v>
      </c>
      <c r="J8" s="93" t="s">
        <v>179</v>
      </c>
      <c r="K8" s="24">
        <f t="shared" si="1"/>
        <v>0</v>
      </c>
    </row>
    <row r="9" spans="1:12" x14ac:dyDescent="0.2">
      <c r="A9" s="25" t="s">
        <v>143</v>
      </c>
      <c r="B9" s="94">
        <f>'All Programs'!B24</f>
        <v>6</v>
      </c>
      <c r="C9" s="83">
        <f>'All Programs'!C24</f>
        <v>5</v>
      </c>
      <c r="D9" s="95">
        <f>'All Programs'!D24</f>
        <v>9</v>
      </c>
      <c r="E9" s="83">
        <f>'All Programs'!E24</f>
        <v>0</v>
      </c>
      <c r="F9" s="83">
        <f>'All Programs'!F24</f>
        <v>0</v>
      </c>
      <c r="G9" s="95">
        <f>'All Programs'!G24</f>
        <v>0</v>
      </c>
      <c r="H9" s="22">
        <f t="shared" ref="H9" si="4">(D9-C9)/C9</f>
        <v>0.8</v>
      </c>
      <c r="I9" s="23">
        <f t="shared" ref="I9:I11" si="5">D9-C9</f>
        <v>4</v>
      </c>
      <c r="J9" s="22" t="e">
        <f t="shared" ref="J9" si="6">(G9-F9)/F9</f>
        <v>#DIV/0!</v>
      </c>
      <c r="K9" s="24">
        <f t="shared" ref="K9:K11" si="7">G9-F9</f>
        <v>0</v>
      </c>
    </row>
    <row r="10" spans="1:12" x14ac:dyDescent="0.2">
      <c r="A10" s="107" t="s">
        <v>193</v>
      </c>
      <c r="B10" s="94">
        <f>'All Programs'!B25</f>
        <v>0</v>
      </c>
      <c r="C10" s="83">
        <f>'All Programs'!C25</f>
        <v>0</v>
      </c>
      <c r="D10" s="95">
        <f>'All Programs'!D25</f>
        <v>3</v>
      </c>
      <c r="E10" s="83">
        <f>'All Programs'!E25</f>
        <v>0</v>
      </c>
      <c r="F10" s="83">
        <f>'All Programs'!F25</f>
        <v>0</v>
      </c>
      <c r="G10" s="95">
        <f>'All Programs'!G25</f>
        <v>0</v>
      </c>
      <c r="H10" s="93" t="s">
        <v>179</v>
      </c>
      <c r="I10" s="23">
        <f t="shared" si="5"/>
        <v>3</v>
      </c>
      <c r="J10" s="93" t="s">
        <v>179</v>
      </c>
      <c r="K10" s="10">
        <f t="shared" si="7"/>
        <v>0</v>
      </c>
    </row>
    <row r="11" spans="1:12" hidden="1" x14ac:dyDescent="0.2">
      <c r="A11" s="25" t="s">
        <v>88</v>
      </c>
      <c r="B11" s="94">
        <f>'All Programs'!B22</f>
        <v>0</v>
      </c>
      <c r="C11" s="94">
        <f>'All Programs'!C22</f>
        <v>0</v>
      </c>
      <c r="D11" s="81">
        <f>'All Programs'!D22</f>
        <v>0</v>
      </c>
      <c r="E11" s="83">
        <f>'All Programs'!E22</f>
        <v>0</v>
      </c>
      <c r="F11" s="94">
        <f>'All Programs'!F22</f>
        <v>0</v>
      </c>
      <c r="G11" s="81">
        <f>'All Programs'!G22</f>
        <v>0</v>
      </c>
      <c r="H11" s="153" t="s">
        <v>179</v>
      </c>
      <c r="I11" s="23">
        <f t="shared" si="5"/>
        <v>0</v>
      </c>
      <c r="J11" s="93" t="s">
        <v>179</v>
      </c>
      <c r="K11" s="10">
        <f t="shared" si="7"/>
        <v>0</v>
      </c>
    </row>
    <row r="12" spans="1:12" hidden="1" x14ac:dyDescent="0.2">
      <c r="A12" s="25" t="s">
        <v>86</v>
      </c>
      <c r="B12" s="94">
        <f>'All Programs'!B26</f>
        <v>0</v>
      </c>
      <c r="C12" s="94">
        <f>'All Programs'!C26</f>
        <v>0</v>
      </c>
      <c r="D12" s="81">
        <f>'All Programs'!D26</f>
        <v>0</v>
      </c>
      <c r="E12" s="83">
        <f>'All Programs'!E26</f>
        <v>0</v>
      </c>
      <c r="F12" s="94">
        <f>'All Programs'!F26</f>
        <v>0</v>
      </c>
      <c r="G12" s="81">
        <f>'All Programs'!G26</f>
        <v>0</v>
      </c>
      <c r="H12" s="93" t="s">
        <v>179</v>
      </c>
      <c r="I12" s="23">
        <f t="shared" si="0"/>
        <v>0</v>
      </c>
      <c r="J12" s="93" t="s">
        <v>179</v>
      </c>
      <c r="K12" s="24">
        <f t="shared" si="1"/>
        <v>0</v>
      </c>
    </row>
    <row r="13" spans="1:12" x14ac:dyDescent="0.2">
      <c r="A13" s="25" t="s">
        <v>146</v>
      </c>
      <c r="B13" s="94">
        <f>'All Programs'!B27</f>
        <v>6</v>
      </c>
      <c r="C13" s="83">
        <f>'All Programs'!C27</f>
        <v>2</v>
      </c>
      <c r="D13" s="95">
        <f>'All Programs'!D27</f>
        <v>1</v>
      </c>
      <c r="E13" s="83">
        <f>'All Programs'!E27</f>
        <v>0</v>
      </c>
      <c r="F13" s="83">
        <f>'All Programs'!F27</f>
        <v>0</v>
      </c>
      <c r="G13" s="95">
        <f>'All Programs'!G27</f>
        <v>0</v>
      </c>
      <c r="H13" s="22">
        <f t="shared" ref="H13" si="8">(D13-C13)/C13</f>
        <v>-0.5</v>
      </c>
      <c r="I13" s="23">
        <f t="shared" ref="I13" si="9">D13-C13</f>
        <v>-1</v>
      </c>
      <c r="J13" s="22" t="e">
        <f t="shared" ref="J13" si="10">(G13-F13)/F13</f>
        <v>#DIV/0!</v>
      </c>
      <c r="K13" s="24">
        <f t="shared" ref="K13" si="11">G13-F13</f>
        <v>0</v>
      </c>
    </row>
    <row r="14" spans="1:12" x14ac:dyDescent="0.2">
      <c r="A14" s="34" t="s">
        <v>134</v>
      </c>
      <c r="B14" s="94">
        <f>'All Programs'!B29</f>
        <v>10</v>
      </c>
      <c r="C14" s="83">
        <f>'All Programs'!C29</f>
        <v>11</v>
      </c>
      <c r="D14" s="95">
        <f>'All Programs'!D29</f>
        <v>12</v>
      </c>
      <c r="E14" s="83">
        <f>'All Programs'!E29</f>
        <v>0</v>
      </c>
      <c r="F14" s="83">
        <f>'All Programs'!F29</f>
        <v>0</v>
      </c>
      <c r="G14" s="95">
        <f>'All Programs'!G29</f>
        <v>0</v>
      </c>
      <c r="H14" s="22">
        <f t="shared" ref="H14:H16" si="12">(D14-C14)/C14</f>
        <v>9.0909090909090912E-2</v>
      </c>
      <c r="I14" s="23">
        <f t="shared" si="0"/>
        <v>1</v>
      </c>
      <c r="J14" s="22" t="e">
        <f t="shared" ref="J14:J16" si="13">(G14-F14)/F14</f>
        <v>#DIV/0!</v>
      </c>
      <c r="K14" s="24">
        <f t="shared" si="1"/>
        <v>0</v>
      </c>
    </row>
    <row r="15" spans="1:12" hidden="1" x14ac:dyDescent="0.2">
      <c r="A15" s="25" t="s">
        <v>87</v>
      </c>
      <c r="B15" s="83">
        <f>'All Programs'!B28</f>
        <v>0</v>
      </c>
      <c r="C15" s="83">
        <f>'All Programs'!C28</f>
        <v>0</v>
      </c>
      <c r="D15" s="81">
        <f>'All Programs'!D28</f>
        <v>0</v>
      </c>
      <c r="E15" s="83">
        <f>'All Programs'!E28</f>
        <v>0</v>
      </c>
      <c r="F15" s="83">
        <f>'All Programs'!F28</f>
        <v>0</v>
      </c>
      <c r="G15" s="81">
        <f>'All Programs'!G28</f>
        <v>0</v>
      </c>
      <c r="H15" s="22" t="s">
        <v>179</v>
      </c>
      <c r="I15" s="23">
        <f t="shared" si="0"/>
        <v>0</v>
      </c>
      <c r="J15" s="22" t="s">
        <v>179</v>
      </c>
      <c r="K15" s="10">
        <f t="shared" si="1"/>
        <v>0</v>
      </c>
      <c r="L15" s="16" t="s">
        <v>97</v>
      </c>
    </row>
    <row r="16" spans="1:12" x14ac:dyDescent="0.2">
      <c r="A16" s="61" t="s">
        <v>127</v>
      </c>
      <c r="B16" s="84">
        <f t="shared" ref="B16:G16" si="14">SUM(B7:B15)</f>
        <v>22</v>
      </c>
      <c r="C16" s="84">
        <f t="shared" si="14"/>
        <v>19</v>
      </c>
      <c r="D16" s="85">
        <f t="shared" si="14"/>
        <v>25</v>
      </c>
      <c r="E16" s="84">
        <f t="shared" si="14"/>
        <v>0</v>
      </c>
      <c r="F16" s="84">
        <f t="shared" si="14"/>
        <v>0</v>
      </c>
      <c r="G16" s="85">
        <f t="shared" si="14"/>
        <v>0</v>
      </c>
      <c r="H16" s="63">
        <f t="shared" si="12"/>
        <v>0.31578947368421051</v>
      </c>
      <c r="I16" s="64">
        <f t="shared" si="0"/>
        <v>6</v>
      </c>
      <c r="J16" s="63" t="e">
        <f t="shared" si="13"/>
        <v>#DIV/0!</v>
      </c>
      <c r="K16" s="65">
        <f t="shared" si="1"/>
        <v>0</v>
      </c>
      <c r="L16" s="19"/>
    </row>
    <row r="17" spans="1:12" ht="7.5" customHeight="1" x14ac:dyDescent="0.2">
      <c r="A17" s="25"/>
      <c r="B17" s="94"/>
      <c r="C17" s="80"/>
      <c r="D17" s="81"/>
      <c r="E17" s="80"/>
      <c r="F17" s="80"/>
      <c r="G17" s="82"/>
      <c r="H17" s="22"/>
      <c r="I17" s="23"/>
      <c r="J17" s="22"/>
      <c r="K17" s="24"/>
    </row>
    <row r="18" spans="1:12" x14ac:dyDescent="0.2">
      <c r="A18" s="25" t="s">
        <v>78</v>
      </c>
      <c r="B18" s="94">
        <f>'All Programs'!B55</f>
        <v>3</v>
      </c>
      <c r="C18" s="94">
        <f>'All Programs'!C55</f>
        <v>5</v>
      </c>
      <c r="D18" s="81">
        <f>'All Programs'!D55</f>
        <v>4</v>
      </c>
      <c r="E18" s="83">
        <f>'All Programs'!E55</f>
        <v>0</v>
      </c>
      <c r="F18" s="94">
        <f>'All Programs'!F55</f>
        <v>0</v>
      </c>
      <c r="G18" s="81">
        <f>'All Programs'!G55</f>
        <v>0</v>
      </c>
      <c r="H18" s="22">
        <f t="shared" ref="H18" si="15">(D18-C18)/C18</f>
        <v>-0.2</v>
      </c>
      <c r="I18" s="23">
        <f t="shared" ref="I18" si="16">D18-C18</f>
        <v>-1</v>
      </c>
      <c r="J18" s="22" t="e">
        <f t="shared" ref="J18:J34" si="17">(G18-F18)/F18</f>
        <v>#DIV/0!</v>
      </c>
      <c r="K18" s="24">
        <f t="shared" si="1"/>
        <v>0</v>
      </c>
    </row>
    <row r="19" spans="1:12" x14ac:dyDescent="0.2">
      <c r="A19" s="25" t="s">
        <v>79</v>
      </c>
      <c r="B19" s="83">
        <f>'All Programs'!B56</f>
        <v>6</v>
      </c>
      <c r="C19" s="83">
        <f>'All Programs'!C56</f>
        <v>12</v>
      </c>
      <c r="D19" s="81">
        <f>'All Programs'!D56</f>
        <v>15</v>
      </c>
      <c r="E19" s="83">
        <f>'All Programs'!E56</f>
        <v>0</v>
      </c>
      <c r="F19" s="83">
        <f>'All Programs'!F56</f>
        <v>0</v>
      </c>
      <c r="G19" s="81">
        <f>'All Programs'!G56</f>
        <v>0</v>
      </c>
      <c r="H19" s="22">
        <f t="shared" ref="H19:H34" si="18">(D19-C19)/C19</f>
        <v>0.25</v>
      </c>
      <c r="I19" s="23">
        <f t="shared" si="0"/>
        <v>3</v>
      </c>
      <c r="J19" s="22" t="e">
        <f t="shared" si="17"/>
        <v>#DIV/0!</v>
      </c>
      <c r="K19" s="10">
        <f t="shared" si="1"/>
        <v>0</v>
      </c>
    </row>
    <row r="20" spans="1:12" x14ac:dyDescent="0.2">
      <c r="A20" s="66" t="s">
        <v>128</v>
      </c>
      <c r="B20" s="79">
        <f t="shared" ref="B20:G20" si="19">SUM(B18:B19)</f>
        <v>9</v>
      </c>
      <c r="C20" s="79">
        <f t="shared" si="19"/>
        <v>17</v>
      </c>
      <c r="D20" s="87">
        <f t="shared" si="19"/>
        <v>19</v>
      </c>
      <c r="E20" s="79">
        <f t="shared" si="19"/>
        <v>0</v>
      </c>
      <c r="F20" s="79">
        <f t="shared" si="19"/>
        <v>0</v>
      </c>
      <c r="G20" s="87">
        <f t="shared" si="19"/>
        <v>0</v>
      </c>
      <c r="H20" s="68">
        <f t="shared" si="18"/>
        <v>0.11764705882352941</v>
      </c>
      <c r="I20" s="60">
        <f t="shared" si="0"/>
        <v>2</v>
      </c>
      <c r="J20" s="68" t="e">
        <f t="shared" si="17"/>
        <v>#DIV/0!</v>
      </c>
      <c r="K20" s="69">
        <f t="shared" si="1"/>
        <v>0</v>
      </c>
      <c r="L20" s="19"/>
    </row>
    <row r="21" spans="1:12" ht="7.5" customHeight="1" x14ac:dyDescent="0.2">
      <c r="A21" s="25"/>
      <c r="B21" s="94"/>
      <c r="C21" s="80"/>
      <c r="D21" s="81"/>
      <c r="E21" s="80"/>
      <c r="F21" s="80"/>
      <c r="G21" s="82"/>
      <c r="H21" s="22"/>
      <c r="I21" s="23"/>
      <c r="J21" s="22"/>
      <c r="K21" s="24"/>
    </row>
    <row r="22" spans="1:12" x14ac:dyDescent="0.2">
      <c r="A22" s="25" t="s">
        <v>155</v>
      </c>
      <c r="B22" s="94">
        <f>'All Programs'!B59</f>
        <v>7</v>
      </c>
      <c r="C22" s="94">
        <f>'All Programs'!C59</f>
        <v>7</v>
      </c>
      <c r="D22" s="81">
        <f>'All Programs'!D59</f>
        <v>8</v>
      </c>
      <c r="E22" s="83">
        <f>'All Programs'!E59</f>
        <v>0</v>
      </c>
      <c r="F22" s="94">
        <f>'All Programs'!F59</f>
        <v>0</v>
      </c>
      <c r="G22" s="81">
        <f>'All Programs'!G59</f>
        <v>0</v>
      </c>
      <c r="H22" s="22">
        <f t="shared" si="18"/>
        <v>0.14285714285714285</v>
      </c>
      <c r="I22" s="23">
        <f t="shared" si="0"/>
        <v>1</v>
      </c>
      <c r="J22" s="22" t="e">
        <f t="shared" si="17"/>
        <v>#DIV/0!</v>
      </c>
      <c r="K22" s="24">
        <f t="shared" si="1"/>
        <v>0</v>
      </c>
    </row>
    <row r="23" spans="1:12" x14ac:dyDescent="0.2">
      <c r="A23" s="107" t="s">
        <v>218</v>
      </c>
      <c r="B23" s="94">
        <f>'All Programs'!B60</f>
        <v>0</v>
      </c>
      <c r="C23" s="94">
        <f>'All Programs'!C60</f>
        <v>0</v>
      </c>
      <c r="D23" s="81">
        <f>'All Programs'!D60</f>
        <v>4</v>
      </c>
      <c r="E23" s="83">
        <f>'All Programs'!E60</f>
        <v>0</v>
      </c>
      <c r="F23" s="94">
        <f>'All Programs'!F60</f>
        <v>0</v>
      </c>
      <c r="G23" s="81">
        <f>'All Programs'!G60</f>
        <v>0</v>
      </c>
      <c r="H23" s="93" t="s">
        <v>179</v>
      </c>
      <c r="I23" s="23">
        <f t="shared" ref="I23" si="20">D23-C23</f>
        <v>4</v>
      </c>
      <c r="J23" s="22"/>
      <c r="K23" s="24"/>
    </row>
    <row r="24" spans="1:12" x14ac:dyDescent="0.2">
      <c r="A24" s="77" t="s">
        <v>159</v>
      </c>
      <c r="B24" s="94">
        <f>'All Programs'!B61</f>
        <v>4</v>
      </c>
      <c r="C24" s="83">
        <f>'All Programs'!C61</f>
        <v>3</v>
      </c>
      <c r="D24" s="95">
        <f>'All Programs'!D61</f>
        <v>0</v>
      </c>
      <c r="E24" s="83">
        <f>'All Programs'!E61</f>
        <v>0</v>
      </c>
      <c r="F24" s="83">
        <f>'All Programs'!F61</f>
        <v>0</v>
      </c>
      <c r="G24" s="95">
        <f>'All Programs'!G61</f>
        <v>0</v>
      </c>
      <c r="H24" s="93" t="s">
        <v>179</v>
      </c>
      <c r="I24" s="23">
        <f t="shared" ref="I24:I25" si="21">D24-C24</f>
        <v>-3</v>
      </c>
      <c r="J24" s="22" t="e">
        <f t="shared" ref="J24:J25" si="22">(G24-F24)/F24</f>
        <v>#DIV/0!</v>
      </c>
      <c r="K24" s="24">
        <f t="shared" ref="K24:K25" si="23">G24-F24</f>
        <v>0</v>
      </c>
    </row>
    <row r="25" spans="1:12" hidden="1" x14ac:dyDescent="0.2">
      <c r="A25" s="77" t="s">
        <v>156</v>
      </c>
      <c r="B25" s="83">
        <f>'All Programs'!B62</f>
        <v>0</v>
      </c>
      <c r="C25" s="83">
        <f>'All Programs'!C62</f>
        <v>0</v>
      </c>
      <c r="D25" s="95">
        <f>'All Programs'!D62</f>
        <v>0</v>
      </c>
      <c r="E25" s="83">
        <f>'All Programs'!E62</f>
        <v>0</v>
      </c>
      <c r="F25" s="83">
        <f>'All Programs'!F62</f>
        <v>0</v>
      </c>
      <c r="G25" s="95">
        <f>'All Programs'!G62</f>
        <v>0</v>
      </c>
      <c r="H25" s="93" t="s">
        <v>179</v>
      </c>
      <c r="I25" s="23">
        <f t="shared" si="21"/>
        <v>0</v>
      </c>
      <c r="J25" s="22" t="e">
        <f t="shared" si="22"/>
        <v>#DIV/0!</v>
      </c>
      <c r="K25" s="24">
        <f t="shared" si="23"/>
        <v>0</v>
      </c>
    </row>
    <row r="26" spans="1:12" x14ac:dyDescent="0.2">
      <c r="A26" s="66" t="s">
        <v>157</v>
      </c>
      <c r="B26" s="79">
        <f t="shared" ref="B26:G26" si="24">SUM(B22:B25)</f>
        <v>11</v>
      </c>
      <c r="C26" s="79">
        <f t="shared" si="24"/>
        <v>10</v>
      </c>
      <c r="D26" s="88">
        <f t="shared" si="24"/>
        <v>12</v>
      </c>
      <c r="E26" s="79">
        <f t="shared" si="24"/>
        <v>0</v>
      </c>
      <c r="F26" s="79">
        <f t="shared" si="24"/>
        <v>0</v>
      </c>
      <c r="G26" s="88">
        <f t="shared" si="24"/>
        <v>0</v>
      </c>
      <c r="H26" s="68">
        <f t="shared" si="18"/>
        <v>0.2</v>
      </c>
      <c r="I26" s="60">
        <f t="shared" si="0"/>
        <v>2</v>
      </c>
      <c r="J26" s="68" t="e">
        <f t="shared" si="17"/>
        <v>#DIV/0!</v>
      </c>
      <c r="K26" s="69">
        <f t="shared" si="1"/>
        <v>0</v>
      </c>
      <c r="L26" s="19"/>
    </row>
    <row r="27" spans="1:12" ht="7.5" customHeight="1" x14ac:dyDescent="0.2">
      <c r="A27" s="25"/>
      <c r="B27" s="94"/>
      <c r="C27" s="80"/>
      <c r="D27" s="81"/>
      <c r="E27" s="80"/>
      <c r="F27" s="80"/>
      <c r="G27" s="82"/>
      <c r="H27" s="22"/>
      <c r="I27" s="23"/>
      <c r="J27" s="22"/>
      <c r="K27" s="24"/>
    </row>
    <row r="28" spans="1:12" x14ac:dyDescent="0.2">
      <c r="A28" s="25" t="s">
        <v>80</v>
      </c>
      <c r="B28" s="94">
        <f>'All Programs'!B65</f>
        <v>14</v>
      </c>
      <c r="C28" s="94">
        <f>'All Programs'!C65</f>
        <v>14</v>
      </c>
      <c r="D28" s="81">
        <f>'All Programs'!D65</f>
        <v>14</v>
      </c>
      <c r="E28" s="83">
        <f>'All Programs'!E65</f>
        <v>0</v>
      </c>
      <c r="F28" s="94">
        <f>'All Programs'!F65</f>
        <v>0</v>
      </c>
      <c r="G28" s="81">
        <f>'All Programs'!G65</f>
        <v>0</v>
      </c>
      <c r="H28" s="22">
        <f t="shared" si="18"/>
        <v>0</v>
      </c>
      <c r="I28" s="23">
        <f t="shared" si="0"/>
        <v>0</v>
      </c>
      <c r="J28" s="22" t="e">
        <f t="shared" si="17"/>
        <v>#DIV/0!</v>
      </c>
      <c r="K28" s="24">
        <f t="shared" si="1"/>
        <v>0</v>
      </c>
    </row>
    <row r="29" spans="1:12" ht="7.5" customHeight="1" x14ac:dyDescent="0.2">
      <c r="A29" s="25"/>
      <c r="B29" s="94"/>
      <c r="C29" s="80"/>
      <c r="D29" s="81"/>
      <c r="E29" s="80"/>
      <c r="F29" s="80"/>
      <c r="G29" s="82"/>
      <c r="H29" s="22"/>
      <c r="I29" s="23"/>
      <c r="J29" s="22"/>
      <c r="K29" s="24"/>
    </row>
    <row r="30" spans="1:12" x14ac:dyDescent="0.2">
      <c r="A30" s="25" t="s">
        <v>74</v>
      </c>
      <c r="B30" s="94">
        <f>'All Programs'!B71</f>
        <v>46</v>
      </c>
      <c r="C30" s="94">
        <f>'All Programs'!C71</f>
        <v>33</v>
      </c>
      <c r="D30" s="81">
        <f>'All Programs'!D71</f>
        <v>32</v>
      </c>
      <c r="E30" s="83">
        <f>'All Programs'!E71</f>
        <v>0</v>
      </c>
      <c r="F30" s="94">
        <f>'All Programs'!F71</f>
        <v>0</v>
      </c>
      <c r="G30" s="81">
        <f>'All Programs'!G71</f>
        <v>0</v>
      </c>
      <c r="H30" s="22">
        <f t="shared" si="18"/>
        <v>-3.0303030303030304E-2</v>
      </c>
      <c r="I30" s="23">
        <f t="shared" si="0"/>
        <v>-1</v>
      </c>
      <c r="J30" s="22" t="e">
        <f t="shared" si="17"/>
        <v>#DIV/0!</v>
      </c>
      <c r="K30" s="24">
        <f t="shared" si="1"/>
        <v>0</v>
      </c>
    </row>
    <row r="31" spans="1:12" x14ac:dyDescent="0.2">
      <c r="A31" s="25" t="s">
        <v>75</v>
      </c>
      <c r="B31" s="94">
        <f>'All Programs'!B72</f>
        <v>29</v>
      </c>
      <c r="C31" s="94">
        <f>'All Programs'!C72</f>
        <v>33</v>
      </c>
      <c r="D31" s="81">
        <f>'All Programs'!D72</f>
        <v>39</v>
      </c>
      <c r="E31" s="83">
        <f>'All Programs'!E72</f>
        <v>0</v>
      </c>
      <c r="F31" s="94">
        <f>'All Programs'!F72</f>
        <v>0</v>
      </c>
      <c r="G31" s="81">
        <f>'All Programs'!G72</f>
        <v>0</v>
      </c>
      <c r="H31" s="22">
        <f t="shared" si="18"/>
        <v>0.18181818181818182</v>
      </c>
      <c r="I31" s="23">
        <f t="shared" si="0"/>
        <v>6</v>
      </c>
      <c r="J31" s="22" t="e">
        <f t="shared" si="17"/>
        <v>#DIV/0!</v>
      </c>
      <c r="K31" s="24">
        <f t="shared" si="1"/>
        <v>0</v>
      </c>
    </row>
    <row r="32" spans="1:12" hidden="1" x14ac:dyDescent="0.2">
      <c r="A32" s="25" t="s">
        <v>72</v>
      </c>
      <c r="B32" s="94">
        <f>'All Programs'!B73</f>
        <v>0</v>
      </c>
      <c r="C32" s="94">
        <f>'All Programs'!C73</f>
        <v>0</v>
      </c>
      <c r="D32" s="81">
        <f>'All Programs'!D73</f>
        <v>0</v>
      </c>
      <c r="E32" s="83">
        <f>'All Programs'!E73</f>
        <v>0</v>
      </c>
      <c r="F32" s="94">
        <f>'All Programs'!F73</f>
        <v>0</v>
      </c>
      <c r="G32" s="81">
        <f>'All Programs'!G73</f>
        <v>0</v>
      </c>
      <c r="H32" s="93" t="s">
        <v>179</v>
      </c>
      <c r="I32" s="23">
        <f t="shared" si="0"/>
        <v>0</v>
      </c>
      <c r="J32" s="93" t="s">
        <v>179</v>
      </c>
      <c r="K32" s="24">
        <f t="shared" si="1"/>
        <v>0</v>
      </c>
    </row>
    <row r="33" spans="1:12" hidden="1" x14ac:dyDescent="0.2">
      <c r="A33" s="25" t="s">
        <v>73</v>
      </c>
      <c r="B33" s="83">
        <f>'All Programs'!B74</f>
        <v>0</v>
      </c>
      <c r="C33" s="83">
        <f>'All Programs'!C74</f>
        <v>0</v>
      </c>
      <c r="D33" s="81">
        <f>'All Programs'!D74</f>
        <v>0</v>
      </c>
      <c r="E33" s="83">
        <f>'All Programs'!E74</f>
        <v>0</v>
      </c>
      <c r="F33" s="83">
        <f>'All Programs'!F74</f>
        <v>0</v>
      </c>
      <c r="G33" s="81">
        <f>'All Programs'!G74</f>
        <v>0</v>
      </c>
      <c r="H33" s="93" t="s">
        <v>179</v>
      </c>
      <c r="I33" s="23">
        <f t="shared" ref="I33:I68" si="25">D33-C33</f>
        <v>0</v>
      </c>
      <c r="J33" s="93" t="s">
        <v>179</v>
      </c>
      <c r="K33" s="10">
        <f t="shared" ref="K33:K68" si="26">G33-F33</f>
        <v>0</v>
      </c>
    </row>
    <row r="34" spans="1:12" x14ac:dyDescent="0.2">
      <c r="A34" s="61" t="s">
        <v>129</v>
      </c>
      <c r="B34" s="84">
        <f t="shared" ref="B34:G34" si="27">SUM(B30:B33)</f>
        <v>75</v>
      </c>
      <c r="C34" s="84">
        <f t="shared" si="27"/>
        <v>66</v>
      </c>
      <c r="D34" s="85">
        <f t="shared" si="27"/>
        <v>71</v>
      </c>
      <c r="E34" s="84">
        <f t="shared" si="27"/>
        <v>0</v>
      </c>
      <c r="F34" s="84">
        <f t="shared" si="27"/>
        <v>0</v>
      </c>
      <c r="G34" s="85">
        <f t="shared" si="27"/>
        <v>0</v>
      </c>
      <c r="H34" s="63">
        <f t="shared" si="18"/>
        <v>7.575757575757576E-2</v>
      </c>
      <c r="I34" s="64">
        <f t="shared" si="25"/>
        <v>5</v>
      </c>
      <c r="J34" s="63" t="e">
        <f t="shared" si="17"/>
        <v>#DIV/0!</v>
      </c>
      <c r="K34" s="65">
        <f t="shared" si="26"/>
        <v>0</v>
      </c>
      <c r="L34" s="19"/>
    </row>
    <row r="35" spans="1:12" ht="7.5" customHeight="1" x14ac:dyDescent="0.2">
      <c r="A35" s="25"/>
      <c r="B35" s="94"/>
      <c r="C35" s="80"/>
      <c r="D35" s="81"/>
      <c r="E35" s="80"/>
      <c r="F35" s="80"/>
      <c r="G35" s="82"/>
      <c r="H35" s="35"/>
      <c r="I35" s="23"/>
      <c r="J35" s="35"/>
      <c r="K35" s="24"/>
    </row>
    <row r="36" spans="1:12" x14ac:dyDescent="0.2">
      <c r="A36" s="25" t="s">
        <v>81</v>
      </c>
      <c r="B36" s="94">
        <f>'All Programs'!B77</f>
        <v>6</v>
      </c>
      <c r="C36" s="94">
        <f>'All Programs'!C77</f>
        <v>11</v>
      </c>
      <c r="D36" s="81">
        <f>'All Programs'!D77</f>
        <v>7</v>
      </c>
      <c r="E36" s="83">
        <f>'All Programs'!E77</f>
        <v>0</v>
      </c>
      <c r="F36" s="94">
        <f>'All Programs'!F77</f>
        <v>0</v>
      </c>
      <c r="G36" s="81">
        <f>'All Programs'!G77</f>
        <v>0</v>
      </c>
      <c r="H36" s="22">
        <f>(D36-C36)/C36</f>
        <v>-0.36363636363636365</v>
      </c>
      <c r="I36" s="23">
        <f t="shared" si="25"/>
        <v>-4</v>
      </c>
      <c r="J36" s="22" t="e">
        <f>(G36-F36)/F36</f>
        <v>#DIV/0!</v>
      </c>
      <c r="K36" s="24">
        <f t="shared" si="26"/>
        <v>0</v>
      </c>
    </row>
    <row r="37" spans="1:12" x14ac:dyDescent="0.2">
      <c r="A37" s="25" t="s">
        <v>82</v>
      </c>
      <c r="B37" s="94">
        <f>'All Programs'!B78</f>
        <v>2</v>
      </c>
      <c r="C37" s="94">
        <f>'All Programs'!C78</f>
        <v>7</v>
      </c>
      <c r="D37" s="81">
        <f>'All Programs'!D78</f>
        <v>6</v>
      </c>
      <c r="E37" s="83">
        <f>'All Programs'!E78</f>
        <v>0</v>
      </c>
      <c r="F37" s="94">
        <f>'All Programs'!F78</f>
        <v>0</v>
      </c>
      <c r="G37" s="81">
        <f>'All Programs'!G78</f>
        <v>0</v>
      </c>
      <c r="H37" s="22">
        <f>(D37-C37)/C37</f>
        <v>-0.14285714285714285</v>
      </c>
      <c r="I37" s="23">
        <f t="shared" si="25"/>
        <v>-1</v>
      </c>
      <c r="J37" s="22" t="e">
        <f>(G37-F37)/F37</f>
        <v>#DIV/0!</v>
      </c>
      <c r="K37" s="24">
        <f t="shared" si="26"/>
        <v>0</v>
      </c>
    </row>
    <row r="38" spans="1:12" x14ac:dyDescent="0.2">
      <c r="A38" s="25" t="s">
        <v>170</v>
      </c>
      <c r="B38" s="94">
        <f>'All Programs'!B79</f>
        <v>5</v>
      </c>
      <c r="C38" s="94">
        <f>'All Programs'!C79</f>
        <v>4</v>
      </c>
      <c r="D38" s="81">
        <f>'All Programs'!D79</f>
        <v>17</v>
      </c>
      <c r="E38" s="83">
        <f>'All Programs'!E79</f>
        <v>0</v>
      </c>
      <c r="F38" s="94">
        <f>'All Programs'!F79</f>
        <v>0</v>
      </c>
      <c r="G38" s="81">
        <f>'All Programs'!G79</f>
        <v>0</v>
      </c>
      <c r="H38" s="22">
        <f>(D38-C38)/C38</f>
        <v>3.25</v>
      </c>
      <c r="I38" s="23">
        <f t="shared" ref="I38" si="28">D38-C38</f>
        <v>13</v>
      </c>
      <c r="J38" s="22" t="e">
        <f>(G38-F38)/F38</f>
        <v>#DIV/0!</v>
      </c>
      <c r="K38" s="24">
        <f t="shared" ref="K38" si="29">G38-F38</f>
        <v>0</v>
      </c>
    </row>
    <row r="39" spans="1:12" x14ac:dyDescent="0.2">
      <c r="A39" s="25" t="s">
        <v>83</v>
      </c>
      <c r="B39" s="83">
        <f>'All Programs'!B80</f>
        <v>6</v>
      </c>
      <c r="C39" s="83">
        <f>'All Programs'!C80</f>
        <v>8</v>
      </c>
      <c r="D39" s="81">
        <f>'All Programs'!D80</f>
        <v>6</v>
      </c>
      <c r="E39" s="83">
        <f>'All Programs'!E80</f>
        <v>0</v>
      </c>
      <c r="F39" s="83">
        <f>'All Programs'!F80</f>
        <v>0</v>
      </c>
      <c r="G39" s="81">
        <f>'All Programs'!G80</f>
        <v>0</v>
      </c>
      <c r="H39" s="22">
        <f>(D39-C39)/C39</f>
        <v>-0.25</v>
      </c>
      <c r="I39" s="23">
        <f t="shared" si="25"/>
        <v>-2</v>
      </c>
      <c r="J39" s="22" t="e">
        <f>(G39-F39)/F39</f>
        <v>#DIV/0!</v>
      </c>
      <c r="K39" s="10">
        <f t="shared" si="26"/>
        <v>0</v>
      </c>
    </row>
    <row r="40" spans="1:12" x14ac:dyDescent="0.2">
      <c r="A40" s="66" t="s">
        <v>130</v>
      </c>
      <c r="B40" s="79">
        <f t="shared" ref="B40:G40" si="30">SUM(B36:B39)</f>
        <v>19</v>
      </c>
      <c r="C40" s="79">
        <f t="shared" si="30"/>
        <v>30</v>
      </c>
      <c r="D40" s="87">
        <f t="shared" si="30"/>
        <v>36</v>
      </c>
      <c r="E40" s="79">
        <f t="shared" si="30"/>
        <v>0</v>
      </c>
      <c r="F40" s="79">
        <f t="shared" si="30"/>
        <v>0</v>
      </c>
      <c r="G40" s="87">
        <f t="shared" si="30"/>
        <v>0</v>
      </c>
      <c r="H40" s="68">
        <f>(D40-C40)/C40</f>
        <v>0.2</v>
      </c>
      <c r="I40" s="60">
        <f t="shared" si="25"/>
        <v>6</v>
      </c>
      <c r="J40" s="68" t="e">
        <f>(G40-F40)/F40</f>
        <v>#DIV/0!</v>
      </c>
      <c r="K40" s="69">
        <f t="shared" si="26"/>
        <v>0</v>
      </c>
      <c r="L40" s="19"/>
    </row>
    <row r="41" spans="1:12" ht="7.5" customHeight="1" x14ac:dyDescent="0.2">
      <c r="A41" s="25"/>
      <c r="B41" s="94"/>
      <c r="C41" s="80"/>
      <c r="D41" s="81"/>
      <c r="E41" s="80"/>
      <c r="F41" s="80"/>
      <c r="G41" s="82"/>
      <c r="H41" s="35"/>
      <c r="I41" s="23"/>
      <c r="J41" s="35"/>
      <c r="K41" s="24"/>
    </row>
    <row r="42" spans="1:12" x14ac:dyDescent="0.2">
      <c r="A42" s="25" t="s">
        <v>84</v>
      </c>
      <c r="B42" s="94">
        <f>'All Programs'!B89</f>
        <v>3</v>
      </c>
      <c r="C42" s="94">
        <f>'All Programs'!C89</f>
        <v>6</v>
      </c>
      <c r="D42" s="81">
        <f>'All Programs'!D89</f>
        <v>1</v>
      </c>
      <c r="E42" s="83">
        <f>'All Programs'!E89</f>
        <v>0</v>
      </c>
      <c r="F42" s="94">
        <f>'All Programs'!F89</f>
        <v>0</v>
      </c>
      <c r="G42" s="81">
        <f>'All Programs'!G89</f>
        <v>0</v>
      </c>
      <c r="H42" s="22">
        <f t="shared" ref="H42:H68" si="31">(D42-C42)/C42</f>
        <v>-0.83333333333333337</v>
      </c>
      <c r="I42" s="23">
        <f t="shared" si="25"/>
        <v>-5</v>
      </c>
      <c r="J42" s="22" t="e">
        <f t="shared" ref="J42:J68" si="32">(G42-F42)/F42</f>
        <v>#DIV/0!</v>
      </c>
      <c r="K42" s="24">
        <f t="shared" si="26"/>
        <v>0</v>
      </c>
    </row>
    <row r="43" spans="1:12" x14ac:dyDescent="0.2">
      <c r="A43" s="107" t="s">
        <v>194</v>
      </c>
      <c r="B43" s="94">
        <f>'All Programs'!B90</f>
        <v>0</v>
      </c>
      <c r="C43" s="94">
        <f>'All Programs'!C90</f>
        <v>0</v>
      </c>
      <c r="D43" s="81">
        <f>'All Programs'!D90</f>
        <v>3</v>
      </c>
      <c r="E43" s="83">
        <f>'All Programs'!E90</f>
        <v>0</v>
      </c>
      <c r="F43" s="94">
        <f>'All Programs'!F90</f>
        <v>0</v>
      </c>
      <c r="G43" s="81">
        <f>'All Programs'!G90</f>
        <v>0</v>
      </c>
      <c r="H43" s="93" t="s">
        <v>179</v>
      </c>
      <c r="I43" s="23">
        <f t="shared" si="25"/>
        <v>3</v>
      </c>
      <c r="J43" s="93" t="s">
        <v>179</v>
      </c>
      <c r="K43" s="10">
        <f t="shared" si="26"/>
        <v>0</v>
      </c>
    </row>
    <row r="44" spans="1:12" hidden="1" x14ac:dyDescent="0.2">
      <c r="A44" s="25" t="s">
        <v>85</v>
      </c>
      <c r="B44" s="83">
        <f>'All Programs'!B91</f>
        <v>0</v>
      </c>
      <c r="C44" s="83">
        <f>'All Programs'!C91</f>
        <v>0</v>
      </c>
      <c r="D44" s="81">
        <f>'All Programs'!D91</f>
        <v>0</v>
      </c>
      <c r="E44" s="83">
        <f>'All Programs'!E91</f>
        <v>0</v>
      </c>
      <c r="F44" s="83">
        <f>'All Programs'!F91</f>
        <v>0</v>
      </c>
      <c r="G44" s="81">
        <f>'All Programs'!G91</f>
        <v>0</v>
      </c>
      <c r="H44" s="93" t="s">
        <v>179</v>
      </c>
      <c r="I44" s="23">
        <f t="shared" ref="I44" si="33">D44-C44</f>
        <v>0</v>
      </c>
      <c r="J44" s="93" t="s">
        <v>179</v>
      </c>
      <c r="K44" s="10">
        <f t="shared" ref="K44" si="34">G44-F44</f>
        <v>0</v>
      </c>
    </row>
    <row r="45" spans="1:12" x14ac:dyDescent="0.2">
      <c r="A45" s="66" t="s">
        <v>131</v>
      </c>
      <c r="B45" s="79">
        <f t="shared" ref="B45:G45" si="35">SUM(B42:B44)</f>
        <v>3</v>
      </c>
      <c r="C45" s="79">
        <f t="shared" si="35"/>
        <v>6</v>
      </c>
      <c r="D45" s="87">
        <f t="shared" si="35"/>
        <v>4</v>
      </c>
      <c r="E45" s="79">
        <f t="shared" si="35"/>
        <v>0</v>
      </c>
      <c r="F45" s="79">
        <f t="shared" si="35"/>
        <v>0</v>
      </c>
      <c r="G45" s="87">
        <f t="shared" si="35"/>
        <v>0</v>
      </c>
      <c r="H45" s="68">
        <f t="shared" si="31"/>
        <v>-0.33333333333333331</v>
      </c>
      <c r="I45" s="60">
        <f t="shared" si="25"/>
        <v>-2</v>
      </c>
      <c r="J45" s="68" t="e">
        <f t="shared" si="32"/>
        <v>#DIV/0!</v>
      </c>
      <c r="K45" s="69">
        <f t="shared" si="26"/>
        <v>0</v>
      </c>
      <c r="L45" s="19"/>
    </row>
    <row r="46" spans="1:12" ht="7.5" customHeight="1" x14ac:dyDescent="0.2">
      <c r="A46" s="25"/>
      <c r="B46" s="94"/>
      <c r="C46" s="80"/>
      <c r="D46" s="81"/>
      <c r="E46" s="80"/>
      <c r="F46" s="80"/>
      <c r="G46" s="82"/>
      <c r="H46" s="22"/>
      <c r="I46" s="23"/>
      <c r="J46" s="22"/>
      <c r="K46" s="24"/>
    </row>
    <row r="47" spans="1:12" x14ac:dyDescent="0.2">
      <c r="A47" s="34" t="s">
        <v>139</v>
      </c>
      <c r="B47" s="94">
        <f>'All Programs'!B104</f>
        <v>1</v>
      </c>
      <c r="C47" s="83">
        <f>'All Programs'!C104</f>
        <v>3</v>
      </c>
      <c r="D47" s="95">
        <f>'All Programs'!D104</f>
        <v>0</v>
      </c>
      <c r="E47" s="83">
        <f>'All Programs'!E104</f>
        <v>0</v>
      </c>
      <c r="F47" s="83">
        <f>'All Programs'!F104</f>
        <v>0</v>
      </c>
      <c r="G47" s="95">
        <f>'All Programs'!G104</f>
        <v>0</v>
      </c>
      <c r="H47" s="93" t="s">
        <v>179</v>
      </c>
      <c r="I47" s="59">
        <f t="shared" ref="I47" si="36">D47-C47</f>
        <v>-3</v>
      </c>
      <c r="J47" s="72" t="e">
        <f t="shared" ref="J47" si="37">(G47-F47)/F47</f>
        <v>#DIV/0!</v>
      </c>
      <c r="K47" s="30">
        <f t="shared" ref="K47" si="38">G47-F47</f>
        <v>0</v>
      </c>
    </row>
    <row r="48" spans="1:12" x14ac:dyDescent="0.2">
      <c r="A48" s="106" t="s">
        <v>192</v>
      </c>
      <c r="B48" s="94">
        <f>'All Programs'!B105</f>
        <v>0</v>
      </c>
      <c r="C48" s="83">
        <f>'All Programs'!C105</f>
        <v>2</v>
      </c>
      <c r="D48" s="95">
        <f>'All Programs'!D105</f>
        <v>4</v>
      </c>
      <c r="E48" s="83">
        <f>'All Programs'!E105</f>
        <v>0</v>
      </c>
      <c r="F48" s="83">
        <f>'All Programs'!F105</f>
        <v>0</v>
      </c>
      <c r="G48" s="95">
        <f>'All Programs'!G105</f>
        <v>0</v>
      </c>
      <c r="H48" s="72">
        <f t="shared" ref="H48:H49" si="39">(D48-C48)/C48</f>
        <v>1</v>
      </c>
      <c r="I48" s="59">
        <f t="shared" ref="I48:I49" si="40">D48-C48</f>
        <v>2</v>
      </c>
      <c r="J48" s="93" t="s">
        <v>179</v>
      </c>
      <c r="K48" s="24">
        <f t="shared" ref="K48" si="41">G48-F48</f>
        <v>0</v>
      </c>
    </row>
    <row r="49" spans="1:12" x14ac:dyDescent="0.2">
      <c r="A49" s="106" t="s">
        <v>212</v>
      </c>
      <c r="B49" s="94">
        <f>'All Programs'!B106</f>
        <v>0</v>
      </c>
      <c r="C49" s="83">
        <f>'All Programs'!C106</f>
        <v>3</v>
      </c>
      <c r="D49" s="95">
        <f>'All Programs'!D106</f>
        <v>2</v>
      </c>
      <c r="E49" s="83">
        <f>'All Programs'!E106</f>
        <v>0</v>
      </c>
      <c r="F49" s="83">
        <f>'All Programs'!F106</f>
        <v>0</v>
      </c>
      <c r="G49" s="95">
        <f>'All Programs'!G106</f>
        <v>0</v>
      </c>
      <c r="H49" s="72">
        <f t="shared" si="39"/>
        <v>-0.33333333333333331</v>
      </c>
      <c r="I49" s="59">
        <f t="shared" si="40"/>
        <v>-1</v>
      </c>
      <c r="J49" s="93"/>
      <c r="K49" s="24"/>
    </row>
    <row r="50" spans="1:12" x14ac:dyDescent="0.2">
      <c r="A50" s="25" t="s">
        <v>92</v>
      </c>
      <c r="B50" s="94">
        <f>'All Programs'!B107</f>
        <v>1</v>
      </c>
      <c r="C50" s="94">
        <f>'All Programs'!C107</f>
        <v>1</v>
      </c>
      <c r="D50" s="81">
        <f>'All Programs'!D107</f>
        <v>5</v>
      </c>
      <c r="E50" s="83">
        <f>'All Programs'!E107</f>
        <v>0</v>
      </c>
      <c r="F50" s="94">
        <f>'All Programs'!F107</f>
        <v>0</v>
      </c>
      <c r="G50" s="81">
        <f>'All Programs'!G107</f>
        <v>0</v>
      </c>
      <c r="H50" s="72">
        <f t="shared" ref="H50:H51" si="42">(D50-C50)/C50</f>
        <v>4</v>
      </c>
      <c r="I50" s="59">
        <f t="shared" ref="I50:I51" si="43">D50-C50</f>
        <v>4</v>
      </c>
      <c r="J50" s="93" t="s">
        <v>179</v>
      </c>
      <c r="K50" s="10">
        <f t="shared" ref="K50:K51" si="44">G50-F50</f>
        <v>0</v>
      </c>
    </row>
    <row r="51" spans="1:12" x14ac:dyDescent="0.2">
      <c r="A51" s="25" t="s">
        <v>171</v>
      </c>
      <c r="B51" s="94">
        <f>'All Programs'!B110</f>
        <v>0</v>
      </c>
      <c r="C51" s="94">
        <f>'All Programs'!C110</f>
        <v>4</v>
      </c>
      <c r="D51" s="81">
        <f>'All Programs'!D110</f>
        <v>2</v>
      </c>
      <c r="E51" s="83">
        <f>'All Programs'!E110</f>
        <v>0</v>
      </c>
      <c r="F51" s="94">
        <f>'All Programs'!F110</f>
        <v>0</v>
      </c>
      <c r="G51" s="81">
        <f>'All Programs'!G110</f>
        <v>0</v>
      </c>
      <c r="H51" s="72">
        <f t="shared" si="42"/>
        <v>-0.5</v>
      </c>
      <c r="I51" s="59">
        <f t="shared" si="43"/>
        <v>-2</v>
      </c>
      <c r="J51" s="93" t="s">
        <v>179</v>
      </c>
      <c r="K51" s="10">
        <f t="shared" si="44"/>
        <v>0</v>
      </c>
    </row>
    <row r="52" spans="1:12" x14ac:dyDescent="0.2">
      <c r="A52" s="107" t="s">
        <v>208</v>
      </c>
      <c r="B52" s="94">
        <f>'All Programs'!B111</f>
        <v>1</v>
      </c>
      <c r="C52" s="94">
        <f>'All Programs'!C111</f>
        <v>3</v>
      </c>
      <c r="D52" s="81">
        <f>'All Programs'!D111</f>
        <v>3</v>
      </c>
      <c r="E52" s="83">
        <f>'All Programs'!E111</f>
        <v>0</v>
      </c>
      <c r="F52" s="94">
        <f>'All Programs'!F111</f>
        <v>0</v>
      </c>
      <c r="G52" s="81">
        <f>'All Programs'!G111</f>
        <v>0</v>
      </c>
      <c r="H52" s="72">
        <f t="shared" ref="H52" si="45">(D52-C52)/C52</f>
        <v>0</v>
      </c>
      <c r="I52" s="59">
        <f t="shared" ref="I52" si="46">D52-C52</f>
        <v>0</v>
      </c>
      <c r="J52" s="93"/>
      <c r="K52" s="10"/>
    </row>
    <row r="53" spans="1:12" x14ac:dyDescent="0.2">
      <c r="A53" s="34" t="s">
        <v>132</v>
      </c>
      <c r="B53" s="94">
        <f>'All Programs'!B114</f>
        <v>4</v>
      </c>
      <c r="C53" s="83">
        <f>'All Programs'!C114</f>
        <v>6</v>
      </c>
      <c r="D53" s="95">
        <f>'All Programs'!D114</f>
        <v>5</v>
      </c>
      <c r="E53" s="83">
        <f>'All Programs'!E114</f>
        <v>0</v>
      </c>
      <c r="F53" s="83">
        <f>'All Programs'!F114</f>
        <v>0</v>
      </c>
      <c r="G53" s="95">
        <f>'All Programs'!G114</f>
        <v>0</v>
      </c>
      <c r="H53" s="22">
        <f t="shared" si="31"/>
        <v>-0.16666666666666666</v>
      </c>
      <c r="I53" s="23">
        <f t="shared" si="25"/>
        <v>-1</v>
      </c>
      <c r="J53" s="22" t="e">
        <f t="shared" si="32"/>
        <v>#DIV/0!</v>
      </c>
      <c r="K53" s="24">
        <f t="shared" si="26"/>
        <v>0</v>
      </c>
    </row>
    <row r="54" spans="1:12" x14ac:dyDescent="0.2">
      <c r="A54" s="106" t="s">
        <v>217</v>
      </c>
      <c r="B54" s="94">
        <f>'All Programs'!B115</f>
        <v>0</v>
      </c>
      <c r="C54" s="83">
        <f>'All Programs'!C115</f>
        <v>0</v>
      </c>
      <c r="D54" s="95">
        <f>'All Programs'!D115</f>
        <v>1</v>
      </c>
      <c r="E54" s="83">
        <f>'All Programs'!E115</f>
        <v>0</v>
      </c>
      <c r="F54" s="83">
        <f>'All Programs'!F115</f>
        <v>0</v>
      </c>
      <c r="G54" s="95">
        <f>'All Programs'!G115</f>
        <v>0</v>
      </c>
      <c r="H54" s="93" t="s">
        <v>179</v>
      </c>
      <c r="I54" s="23">
        <f t="shared" ref="I54" si="47">D54-C54</f>
        <v>1</v>
      </c>
      <c r="J54" s="22"/>
      <c r="K54" s="24"/>
    </row>
    <row r="55" spans="1:12" x14ac:dyDescent="0.2">
      <c r="A55" s="25" t="s">
        <v>90</v>
      </c>
      <c r="B55" s="83">
        <f>'All Programs'!B108</f>
        <v>11</v>
      </c>
      <c r="C55" s="83">
        <f>'All Programs'!C108</f>
        <v>6</v>
      </c>
      <c r="D55" s="81">
        <f>'All Programs'!D108</f>
        <v>8</v>
      </c>
      <c r="E55" s="83">
        <f>'All Programs'!E108</f>
        <v>0</v>
      </c>
      <c r="F55" s="83">
        <f>'All Programs'!F108</f>
        <v>0</v>
      </c>
      <c r="G55" s="81">
        <f>'All Programs'!G108</f>
        <v>0</v>
      </c>
      <c r="H55" s="22">
        <f t="shared" ref="H55:H56" si="48">(D55-C55)/C55</f>
        <v>0.33333333333333331</v>
      </c>
      <c r="I55" s="23">
        <f t="shared" ref="I55:I56" si="49">D55-C55</f>
        <v>2</v>
      </c>
      <c r="J55" s="22" t="e">
        <f t="shared" ref="J55" si="50">(G55-F55)/F55</f>
        <v>#DIV/0!</v>
      </c>
      <c r="K55" s="10">
        <f t="shared" ref="K55:K56" si="51">G55-F55</f>
        <v>0</v>
      </c>
    </row>
    <row r="56" spans="1:12" x14ac:dyDescent="0.2">
      <c r="A56" s="106" t="s">
        <v>182</v>
      </c>
      <c r="B56" s="83">
        <f>'All Programs'!B109</f>
        <v>3</v>
      </c>
      <c r="C56" s="83">
        <f>'All Programs'!C109</f>
        <v>2</v>
      </c>
      <c r="D56" s="81">
        <f>'All Programs'!D109</f>
        <v>2</v>
      </c>
      <c r="E56" s="83">
        <f>'All Programs'!E109</f>
        <v>0</v>
      </c>
      <c r="F56" s="83">
        <f>'All Programs'!F109</f>
        <v>0</v>
      </c>
      <c r="G56" s="81">
        <f>'All Programs'!G109</f>
        <v>0</v>
      </c>
      <c r="H56" s="22">
        <f t="shared" si="48"/>
        <v>0</v>
      </c>
      <c r="I56" s="23">
        <f t="shared" si="49"/>
        <v>0</v>
      </c>
      <c r="J56" s="22" t="e">
        <f>(G56-F56)/F56</f>
        <v>#DIV/0!</v>
      </c>
      <c r="K56" s="10">
        <f t="shared" si="51"/>
        <v>0</v>
      </c>
    </row>
    <row r="57" spans="1:12" x14ac:dyDescent="0.2">
      <c r="A57" s="66" t="s">
        <v>119</v>
      </c>
      <c r="B57" s="79">
        <f t="shared" ref="B57:G57" si="52">SUM(B47:B56)</f>
        <v>21</v>
      </c>
      <c r="C57" s="79">
        <f t="shared" si="52"/>
        <v>30</v>
      </c>
      <c r="D57" s="87">
        <f t="shared" si="52"/>
        <v>32</v>
      </c>
      <c r="E57" s="79">
        <f t="shared" si="52"/>
        <v>0</v>
      </c>
      <c r="F57" s="79">
        <f t="shared" si="52"/>
        <v>0</v>
      </c>
      <c r="G57" s="87">
        <f t="shared" si="52"/>
        <v>0</v>
      </c>
      <c r="H57" s="68">
        <f t="shared" si="31"/>
        <v>6.6666666666666666E-2</v>
      </c>
      <c r="I57" s="60">
        <f t="shared" si="25"/>
        <v>2</v>
      </c>
      <c r="J57" s="78" t="e">
        <f t="shared" si="32"/>
        <v>#DIV/0!</v>
      </c>
      <c r="K57" s="69">
        <f t="shared" si="26"/>
        <v>0</v>
      </c>
      <c r="L57" s="19"/>
    </row>
    <row r="58" spans="1:12" ht="7.5" hidden="1" customHeight="1" x14ac:dyDescent="0.2">
      <c r="A58" s="25"/>
      <c r="B58" s="94"/>
      <c r="C58" s="80"/>
      <c r="D58" s="81"/>
      <c r="E58" s="80"/>
      <c r="F58" s="80"/>
      <c r="G58" s="82"/>
      <c r="H58" s="22"/>
      <c r="I58" s="23"/>
      <c r="J58" s="76"/>
      <c r="K58" s="10"/>
    </row>
    <row r="59" spans="1:12" hidden="1" x14ac:dyDescent="0.2">
      <c r="A59" s="25" t="s">
        <v>93</v>
      </c>
      <c r="B59" s="94">
        <f>'All Programs'!B125</f>
        <v>0</v>
      </c>
      <c r="C59" s="94">
        <f>'All Programs'!C125</f>
        <v>0</v>
      </c>
      <c r="D59" s="81">
        <f>'All Programs'!D125</f>
        <v>0</v>
      </c>
      <c r="E59" s="83">
        <f>'All Programs'!E125</f>
        <v>0</v>
      </c>
      <c r="F59" s="94">
        <f>'All Programs'!F125</f>
        <v>0</v>
      </c>
      <c r="G59" s="81">
        <f>'All Programs'!G125</f>
        <v>0</v>
      </c>
      <c r="H59" s="93" t="s">
        <v>179</v>
      </c>
      <c r="I59" s="23">
        <f t="shared" ref="I59:I64" si="53">D59-C59</f>
        <v>0</v>
      </c>
      <c r="J59" s="93" t="s">
        <v>179</v>
      </c>
      <c r="K59" s="10">
        <f t="shared" ref="K59:K64" si="54">G59-F59</f>
        <v>0</v>
      </c>
      <c r="L59" s="19"/>
    </row>
    <row r="60" spans="1:12" hidden="1" x14ac:dyDescent="0.2">
      <c r="A60" s="25" t="s">
        <v>91</v>
      </c>
      <c r="B60" s="94">
        <f>'All Programs'!B131</f>
        <v>0</v>
      </c>
      <c r="C60" s="94">
        <f>'All Programs'!C131</f>
        <v>0</v>
      </c>
      <c r="D60" s="81">
        <f>'All Programs'!D131</f>
        <v>0</v>
      </c>
      <c r="E60" s="83">
        <f>'All Programs'!E131</f>
        <v>0</v>
      </c>
      <c r="F60" s="94">
        <f>'All Programs'!F131</f>
        <v>0</v>
      </c>
      <c r="G60" s="81">
        <f>'All Programs'!G131</f>
        <v>0</v>
      </c>
      <c r="H60" s="93" t="s">
        <v>179</v>
      </c>
      <c r="I60" s="23">
        <f t="shared" si="53"/>
        <v>0</v>
      </c>
      <c r="J60" s="93" t="s">
        <v>179</v>
      </c>
      <c r="K60" s="10">
        <f t="shared" si="54"/>
        <v>0</v>
      </c>
    </row>
    <row r="61" spans="1:12" hidden="1" x14ac:dyDescent="0.2">
      <c r="A61" s="25" t="s">
        <v>174</v>
      </c>
      <c r="B61" s="94">
        <f>'All Programs'!B126</f>
        <v>0</v>
      </c>
      <c r="C61" s="94">
        <f>'All Programs'!C126</f>
        <v>0</v>
      </c>
      <c r="D61" s="81">
        <f>'All Programs'!D126</f>
        <v>0</v>
      </c>
      <c r="E61" s="83">
        <f>'All Programs'!E126</f>
        <v>0</v>
      </c>
      <c r="F61" s="94">
        <f>'All Programs'!F126</f>
        <v>0</v>
      </c>
      <c r="G61" s="81">
        <f>'All Programs'!G126</f>
        <v>0</v>
      </c>
      <c r="H61" s="93" t="s">
        <v>179</v>
      </c>
      <c r="I61" s="23">
        <f t="shared" si="53"/>
        <v>0</v>
      </c>
      <c r="J61" s="93" t="s">
        <v>179</v>
      </c>
      <c r="K61" s="10">
        <f t="shared" si="54"/>
        <v>0</v>
      </c>
    </row>
    <row r="62" spans="1:12" hidden="1" x14ac:dyDescent="0.2">
      <c r="A62" s="25" t="s">
        <v>173</v>
      </c>
      <c r="B62" s="94">
        <f>'All Programs'!B127</f>
        <v>0</v>
      </c>
      <c r="C62" s="94">
        <f>'All Programs'!C127</f>
        <v>0</v>
      </c>
      <c r="D62" s="81">
        <f>'All Programs'!D127</f>
        <v>0</v>
      </c>
      <c r="E62" s="83">
        <f>'All Programs'!E127</f>
        <v>0</v>
      </c>
      <c r="F62" s="94">
        <f>'All Programs'!F127</f>
        <v>0</v>
      </c>
      <c r="G62" s="81">
        <f>'All Programs'!G127</f>
        <v>0</v>
      </c>
      <c r="H62" s="72" t="e">
        <f t="shared" ref="H62:H64" si="55">(D62-C62)/C62</f>
        <v>#DIV/0!</v>
      </c>
      <c r="I62" s="59">
        <f t="shared" si="53"/>
        <v>0</v>
      </c>
      <c r="J62" s="72" t="e">
        <f t="shared" ref="J62:J64" si="56">(G62-F62)/F62</f>
        <v>#DIV/0!</v>
      </c>
      <c r="K62" s="30">
        <f t="shared" si="54"/>
        <v>0</v>
      </c>
    </row>
    <row r="63" spans="1:12" hidden="1" x14ac:dyDescent="0.2">
      <c r="A63" s="107" t="s">
        <v>185</v>
      </c>
      <c r="B63" s="94">
        <f>'All Programs'!B129</f>
        <v>0</v>
      </c>
      <c r="C63" s="94">
        <f>'All Programs'!C129</f>
        <v>0</v>
      </c>
      <c r="D63" s="81">
        <f>'All Programs'!D129</f>
        <v>0</v>
      </c>
      <c r="E63" s="83">
        <f>'All Programs'!E129</f>
        <v>0</v>
      </c>
      <c r="F63" s="94">
        <f>'All Programs'!F129</f>
        <v>0</v>
      </c>
      <c r="G63" s="81">
        <f>'All Programs'!G129</f>
        <v>0</v>
      </c>
      <c r="H63" s="72" t="e">
        <f t="shared" si="55"/>
        <v>#DIV/0!</v>
      </c>
      <c r="I63" s="59">
        <f t="shared" si="53"/>
        <v>0</v>
      </c>
      <c r="J63" s="72" t="e">
        <f t="shared" si="56"/>
        <v>#DIV/0!</v>
      </c>
      <c r="K63" s="30">
        <f t="shared" si="54"/>
        <v>0</v>
      </c>
    </row>
    <row r="64" spans="1:12" hidden="1" x14ac:dyDescent="0.2">
      <c r="A64" s="107" t="s">
        <v>186</v>
      </c>
      <c r="B64" s="94">
        <f>'All Programs'!B130</f>
        <v>0</v>
      </c>
      <c r="C64" s="94">
        <f>'All Programs'!C130</f>
        <v>0</v>
      </c>
      <c r="D64" s="81">
        <f>'All Programs'!D130</f>
        <v>0</v>
      </c>
      <c r="E64" s="83">
        <f>'All Programs'!E130</f>
        <v>0</v>
      </c>
      <c r="F64" s="94">
        <f>'All Programs'!F130</f>
        <v>0</v>
      </c>
      <c r="G64" s="81">
        <f>'All Programs'!G130</f>
        <v>0</v>
      </c>
      <c r="H64" s="72" t="e">
        <f t="shared" si="55"/>
        <v>#DIV/0!</v>
      </c>
      <c r="I64" s="59">
        <f t="shared" si="53"/>
        <v>0</v>
      </c>
      <c r="J64" s="72" t="e">
        <f t="shared" si="56"/>
        <v>#DIV/0!</v>
      </c>
      <c r="K64" s="30">
        <f t="shared" si="54"/>
        <v>0</v>
      </c>
    </row>
    <row r="65" spans="1:12" hidden="1" x14ac:dyDescent="0.2">
      <c r="A65" s="34" t="s">
        <v>135</v>
      </c>
      <c r="B65" s="94">
        <f>'All Programs'!B136</f>
        <v>0</v>
      </c>
      <c r="C65" s="83">
        <f>'All Programs'!C136</f>
        <v>0</v>
      </c>
      <c r="D65" s="95">
        <f>'All Programs'!D136</f>
        <v>0</v>
      </c>
      <c r="E65" s="83">
        <f>'All Programs'!E136</f>
        <v>0</v>
      </c>
      <c r="F65" s="83">
        <f>'All Programs'!F136</f>
        <v>0</v>
      </c>
      <c r="G65" s="95">
        <f>'All Programs'!G136</f>
        <v>0</v>
      </c>
      <c r="H65" s="93" t="s">
        <v>179</v>
      </c>
      <c r="I65" s="23">
        <f t="shared" ref="I65" si="57">D65-C65</f>
        <v>0</v>
      </c>
      <c r="J65" s="93" t="s">
        <v>179</v>
      </c>
      <c r="K65" s="10">
        <f t="shared" ref="K65" si="58">G65-F65</f>
        <v>0</v>
      </c>
    </row>
    <row r="66" spans="1:12" hidden="1" x14ac:dyDescent="0.2">
      <c r="A66" s="66" t="s">
        <v>112</v>
      </c>
      <c r="B66" s="94">
        <f t="shared" ref="B66:G66" si="59">SUM(B59:B65)</f>
        <v>0</v>
      </c>
      <c r="C66" s="83">
        <f t="shared" si="59"/>
        <v>0</v>
      </c>
      <c r="D66" s="95">
        <f t="shared" si="59"/>
        <v>0</v>
      </c>
      <c r="E66" s="83">
        <f t="shared" si="59"/>
        <v>0</v>
      </c>
      <c r="F66" s="83">
        <f t="shared" si="59"/>
        <v>0</v>
      </c>
      <c r="G66" s="95">
        <f t="shared" si="59"/>
        <v>0</v>
      </c>
      <c r="H66" s="22" t="e">
        <f t="shared" si="31"/>
        <v>#DIV/0!</v>
      </c>
      <c r="I66" s="23">
        <f t="shared" si="25"/>
        <v>0</v>
      </c>
      <c r="J66" s="76" t="e">
        <f t="shared" si="32"/>
        <v>#DIV/0!</v>
      </c>
      <c r="K66" s="10">
        <f t="shared" si="26"/>
        <v>0</v>
      </c>
    </row>
    <row r="67" spans="1:12" ht="7.5" customHeight="1" x14ac:dyDescent="0.2">
      <c r="A67" s="66"/>
      <c r="B67" s="123"/>
      <c r="C67" s="123"/>
      <c r="D67" s="140"/>
      <c r="E67" s="123"/>
      <c r="F67" s="123"/>
      <c r="G67" s="140"/>
      <c r="H67" s="133"/>
      <c r="I67" s="141"/>
      <c r="J67" s="133"/>
      <c r="K67" s="127"/>
    </row>
    <row r="68" spans="1:12" x14ac:dyDescent="0.2">
      <c r="A68" s="2" t="s">
        <v>0</v>
      </c>
      <c r="B68" s="38">
        <f t="shared" ref="B68:G68" si="60">B5+B16+B20+B26+B28+B34+B40+B45+B57+B66</f>
        <v>175</v>
      </c>
      <c r="C68" s="38">
        <f t="shared" si="60"/>
        <v>193</v>
      </c>
      <c r="D68" s="70">
        <f t="shared" si="60"/>
        <v>214</v>
      </c>
      <c r="E68" s="38">
        <f t="shared" si="60"/>
        <v>0</v>
      </c>
      <c r="F68" s="38">
        <f t="shared" si="60"/>
        <v>0</v>
      </c>
      <c r="G68" s="70">
        <f t="shared" si="60"/>
        <v>0</v>
      </c>
      <c r="H68" s="41">
        <f t="shared" si="31"/>
        <v>0.10880829015544041</v>
      </c>
      <c r="I68" s="42">
        <f t="shared" si="25"/>
        <v>21</v>
      </c>
      <c r="J68" s="41" t="e">
        <f t="shared" si="32"/>
        <v>#DIV/0!</v>
      </c>
      <c r="K68" s="43">
        <f t="shared" si="26"/>
        <v>0</v>
      </c>
    </row>
    <row r="69" spans="1:12" x14ac:dyDescent="0.2">
      <c r="A69" s="25"/>
      <c r="B69" s="94"/>
      <c r="C69" s="80"/>
      <c r="D69" s="89"/>
      <c r="E69" s="80"/>
      <c r="F69" s="80"/>
      <c r="G69" s="89"/>
      <c r="H69" s="6"/>
      <c r="I69" s="9"/>
      <c r="J69" s="22"/>
      <c r="K69" s="7"/>
    </row>
    <row r="70" spans="1:12" x14ac:dyDescent="0.2">
      <c r="A70" s="25" t="s">
        <v>76</v>
      </c>
      <c r="B70" s="94">
        <f>'All Programs'!B149</f>
        <v>44</v>
      </c>
      <c r="C70" s="94">
        <f>'All Programs'!C149</f>
        <v>41</v>
      </c>
      <c r="D70" s="81">
        <f>'All Programs'!D149</f>
        <v>48</v>
      </c>
      <c r="E70" s="83">
        <f>'All Programs'!E149</f>
        <v>0</v>
      </c>
      <c r="F70" s="94">
        <f>'All Programs'!F149</f>
        <v>0</v>
      </c>
      <c r="G70" s="81">
        <f>'All Programs'!G149</f>
        <v>0</v>
      </c>
      <c r="H70" s="22">
        <f>(D70-C70)/C70</f>
        <v>0.17073170731707318</v>
      </c>
      <c r="I70" s="23">
        <f>D70-C70</f>
        <v>7</v>
      </c>
      <c r="J70" s="22" t="e">
        <f>(G70-F70)/F70</f>
        <v>#DIV/0!</v>
      </c>
      <c r="K70" s="24">
        <f>G70-F70</f>
        <v>0</v>
      </c>
    </row>
    <row r="71" spans="1:12" ht="7.5" customHeight="1" x14ac:dyDescent="0.2">
      <c r="A71" s="25"/>
      <c r="B71" s="94"/>
      <c r="C71" s="80"/>
      <c r="D71" s="81"/>
      <c r="E71" s="80"/>
      <c r="F71" s="80"/>
      <c r="G71" s="82"/>
      <c r="H71" s="22"/>
      <c r="I71" s="23"/>
      <c r="J71" s="22"/>
      <c r="K71" s="24"/>
    </row>
    <row r="72" spans="1:12" x14ac:dyDescent="0.2">
      <c r="A72" s="25" t="s">
        <v>77</v>
      </c>
      <c r="B72" s="94">
        <f>'All Programs'!B166</f>
        <v>6</v>
      </c>
      <c r="C72" s="94">
        <f>'All Programs'!C166</f>
        <v>6</v>
      </c>
      <c r="D72" s="81">
        <f>'All Programs'!D166</f>
        <v>13</v>
      </c>
      <c r="E72" s="83">
        <f>'All Programs'!E166</f>
        <v>0</v>
      </c>
      <c r="F72" s="94">
        <f>'All Programs'!F166</f>
        <v>0</v>
      </c>
      <c r="G72" s="81">
        <f>'All Programs'!G166</f>
        <v>0</v>
      </c>
      <c r="H72" s="22">
        <f>(D72-C72)/C72</f>
        <v>1.1666666666666667</v>
      </c>
      <c r="I72" s="23">
        <f>D72-C72</f>
        <v>7</v>
      </c>
      <c r="J72" s="22" t="e">
        <f>(G72-F72)/F72</f>
        <v>#DIV/0!</v>
      </c>
      <c r="K72" s="24">
        <f>G72-F72</f>
        <v>0</v>
      </c>
      <c r="L72" s="19"/>
    </row>
    <row r="73" spans="1:12" x14ac:dyDescent="0.2">
      <c r="A73" s="34" t="s">
        <v>136</v>
      </c>
      <c r="B73" s="94">
        <f>'All Programs'!B167</f>
        <v>1</v>
      </c>
      <c r="C73" s="83">
        <f>'All Programs'!C167</f>
        <v>2</v>
      </c>
      <c r="D73" s="95">
        <f>'All Programs'!D167</f>
        <v>2</v>
      </c>
      <c r="E73" s="83">
        <f>'All Programs'!E167</f>
        <v>0</v>
      </c>
      <c r="F73" s="83">
        <f>'All Programs'!F167</f>
        <v>0</v>
      </c>
      <c r="G73" s="95">
        <f>'All Programs'!G167</f>
        <v>0</v>
      </c>
      <c r="H73" s="22">
        <f>(D73-C73)/C73</f>
        <v>0</v>
      </c>
      <c r="I73" s="23">
        <f>D73-C73</f>
        <v>0</v>
      </c>
      <c r="J73" s="22" t="e">
        <f>(G73-F73)/F73</f>
        <v>#DIV/0!</v>
      </c>
      <c r="K73" s="24">
        <f>G73-F73</f>
        <v>0</v>
      </c>
      <c r="L73" s="19"/>
    </row>
    <row r="74" spans="1:12" x14ac:dyDescent="0.2">
      <c r="A74" s="34" t="s">
        <v>137</v>
      </c>
      <c r="B74" s="83">
        <f>'All Programs'!B168</f>
        <v>6</v>
      </c>
      <c r="C74" s="83">
        <f>'All Programs'!C168</f>
        <v>2</v>
      </c>
      <c r="D74" s="95">
        <f>'All Programs'!D168</f>
        <v>1</v>
      </c>
      <c r="E74" s="83">
        <f>'All Programs'!E168</f>
        <v>0</v>
      </c>
      <c r="F74" s="83">
        <f>'All Programs'!F168</f>
        <v>0</v>
      </c>
      <c r="G74" s="95">
        <f>'All Programs'!G168</f>
        <v>0</v>
      </c>
      <c r="H74" s="22">
        <f>(D74-C74)/C74</f>
        <v>-0.5</v>
      </c>
      <c r="I74" s="23">
        <f>D74-C74</f>
        <v>-1</v>
      </c>
      <c r="J74" s="22" t="e">
        <f>(G74-F74)/F74</f>
        <v>#DIV/0!</v>
      </c>
      <c r="K74" s="10">
        <f>G74-F74</f>
        <v>0</v>
      </c>
      <c r="L74" s="19"/>
    </row>
    <row r="75" spans="1:12" x14ac:dyDescent="0.2">
      <c r="A75" s="61" t="s">
        <v>128</v>
      </c>
      <c r="B75" s="84">
        <f t="shared" ref="B75:G75" si="61">SUM(B72:B74)</f>
        <v>13</v>
      </c>
      <c r="C75" s="84">
        <f t="shared" si="61"/>
        <v>10</v>
      </c>
      <c r="D75" s="85">
        <f t="shared" si="61"/>
        <v>16</v>
      </c>
      <c r="E75" s="84">
        <f t="shared" si="61"/>
        <v>0</v>
      </c>
      <c r="F75" s="84">
        <f t="shared" si="61"/>
        <v>0</v>
      </c>
      <c r="G75" s="85">
        <f t="shared" si="61"/>
        <v>0</v>
      </c>
      <c r="H75" s="11">
        <f>(D75-C75)/C75</f>
        <v>0.6</v>
      </c>
      <c r="I75" s="64">
        <f>D75-C75</f>
        <v>6</v>
      </c>
      <c r="J75" s="63" t="e">
        <f>(G75-F75)/F75</f>
        <v>#DIV/0!</v>
      </c>
      <c r="K75" s="65">
        <f>G75-F75</f>
        <v>0</v>
      </c>
      <c r="L75" s="19"/>
    </row>
    <row r="76" spans="1:12" ht="7.5" customHeight="1" x14ac:dyDescent="0.2">
      <c r="A76" s="25"/>
      <c r="B76" s="94"/>
      <c r="C76" s="80"/>
      <c r="D76" s="81"/>
      <c r="E76" s="80"/>
      <c r="F76" s="80"/>
      <c r="G76" s="82"/>
      <c r="H76" s="22"/>
      <c r="I76" s="23"/>
      <c r="J76" s="22"/>
      <c r="K76" s="10"/>
      <c r="L76" s="19"/>
    </row>
    <row r="77" spans="1:12" x14ac:dyDescent="0.2">
      <c r="A77" s="25" t="s">
        <v>163</v>
      </c>
      <c r="B77" s="94">
        <f>'All Programs'!B185</f>
        <v>12</v>
      </c>
      <c r="C77" s="94">
        <f>'All Programs'!C185</f>
        <v>19</v>
      </c>
      <c r="D77" s="102">
        <f>'All Programs'!D185</f>
        <v>20</v>
      </c>
      <c r="E77" s="83">
        <f>'All Programs'!E185</f>
        <v>0</v>
      </c>
      <c r="F77" s="94">
        <f>'All Programs'!F185</f>
        <v>0</v>
      </c>
      <c r="G77" s="81">
        <f>'All Programs'!G185</f>
        <v>0</v>
      </c>
      <c r="H77" s="22">
        <f>(D77-C77)/C77</f>
        <v>5.2631578947368418E-2</v>
      </c>
      <c r="I77" s="23">
        <f>D77-C77</f>
        <v>1</v>
      </c>
      <c r="J77" s="22" t="e">
        <f>(G77-F77)/F77</f>
        <v>#DIV/0!</v>
      </c>
      <c r="K77" s="24">
        <f>G77-F77</f>
        <v>0</v>
      </c>
      <c r="L77" s="19"/>
    </row>
    <row r="78" spans="1:12" ht="7.5" customHeight="1" x14ac:dyDescent="0.2">
      <c r="A78" s="25"/>
      <c r="B78" s="94"/>
      <c r="C78" s="94"/>
      <c r="D78" s="102"/>
      <c r="E78" s="83"/>
      <c r="F78" s="83"/>
      <c r="G78" s="102"/>
      <c r="H78" s="22"/>
      <c r="I78" s="101"/>
      <c r="J78" s="22"/>
      <c r="K78" s="24"/>
      <c r="L78" s="19"/>
    </row>
    <row r="79" spans="1:12" hidden="1" x14ac:dyDescent="0.2">
      <c r="A79" s="34" t="s">
        <v>178</v>
      </c>
      <c r="B79" s="94">
        <f>'All Programs'!B187</f>
        <v>0</v>
      </c>
      <c r="C79" s="94">
        <f>'All Programs'!C187</f>
        <v>0</v>
      </c>
      <c r="D79" s="102">
        <f>'All Programs'!D187</f>
        <v>0</v>
      </c>
      <c r="E79" s="83">
        <f>'All Programs'!E187</f>
        <v>0</v>
      </c>
      <c r="F79" s="94">
        <f>'All Programs'!F187</f>
        <v>0</v>
      </c>
      <c r="G79" s="81">
        <f>'All Programs'!G187</f>
        <v>0</v>
      </c>
      <c r="H79" s="93" t="s">
        <v>179</v>
      </c>
      <c r="I79" s="23">
        <f t="shared" ref="I79" si="62">D79-C79</f>
        <v>0</v>
      </c>
      <c r="J79" s="93" t="s">
        <v>179</v>
      </c>
      <c r="K79" s="10">
        <f t="shared" ref="K79" si="63">G79-F79</f>
        <v>0</v>
      </c>
      <c r="L79" s="19"/>
    </row>
    <row r="80" spans="1:12" ht="7.5" hidden="1" customHeight="1" x14ac:dyDescent="0.2">
      <c r="A80" s="34"/>
      <c r="B80" s="94"/>
      <c r="C80" s="94"/>
      <c r="D80" s="102"/>
      <c r="E80" s="83"/>
      <c r="F80" s="83"/>
      <c r="G80" s="102"/>
      <c r="H80" s="22"/>
      <c r="I80" s="101"/>
      <c r="J80" s="22"/>
      <c r="K80" s="24"/>
      <c r="L80" s="19"/>
    </row>
    <row r="81" spans="1:12" x14ac:dyDescent="0.2">
      <c r="A81" s="120" t="s">
        <v>196</v>
      </c>
      <c r="B81" s="94">
        <f>'All Programs'!B189</f>
        <v>5</v>
      </c>
      <c r="C81" s="94">
        <f>'All Programs'!C189</f>
        <v>8</v>
      </c>
      <c r="D81" s="102">
        <f>'All Programs'!D189</f>
        <v>8</v>
      </c>
      <c r="E81" s="83">
        <f>'All Programs'!E189</f>
        <v>0</v>
      </c>
      <c r="F81" s="94">
        <f>'All Programs'!F189</f>
        <v>0</v>
      </c>
      <c r="G81" s="81">
        <f>'All Programs'!G189</f>
        <v>0</v>
      </c>
      <c r="H81" s="22">
        <f t="shared" ref="H81" si="64">(D81-C81)/C81</f>
        <v>0</v>
      </c>
      <c r="I81" s="23">
        <f t="shared" ref="I81" si="65">D81-C81</f>
        <v>0</v>
      </c>
      <c r="J81" s="93" t="s">
        <v>179</v>
      </c>
      <c r="K81" s="10">
        <f t="shared" ref="K81" si="66">G81-F81</f>
        <v>0</v>
      </c>
      <c r="L81" s="19"/>
    </row>
    <row r="82" spans="1:12" ht="7.5" customHeight="1" x14ac:dyDescent="0.2">
      <c r="A82" s="25"/>
      <c r="B82" s="94"/>
      <c r="C82" s="83"/>
      <c r="D82" s="102"/>
      <c r="E82" s="83"/>
      <c r="F82" s="83"/>
      <c r="G82" s="95"/>
      <c r="H82" s="22"/>
      <c r="I82" s="23"/>
      <c r="J82" s="22"/>
      <c r="K82" s="24"/>
      <c r="L82" s="19"/>
    </row>
    <row r="83" spans="1:12" x14ac:dyDescent="0.2">
      <c r="A83" s="77" t="s">
        <v>164</v>
      </c>
      <c r="B83" s="94">
        <f>'All Programs'!B191</f>
        <v>3</v>
      </c>
      <c r="C83" s="83">
        <f>'All Programs'!C191</f>
        <v>5</v>
      </c>
      <c r="D83" s="102">
        <f>'All Programs'!D191</f>
        <v>4</v>
      </c>
      <c r="E83" s="83">
        <f>'All Programs'!E191</f>
        <v>0</v>
      </c>
      <c r="F83" s="83">
        <f>'All Programs'!F191</f>
        <v>0</v>
      </c>
      <c r="G83" s="95">
        <f>'All Programs'!G191</f>
        <v>0</v>
      </c>
      <c r="H83" s="22">
        <f t="shared" ref="H83" si="67">(D83-C83)/C83</f>
        <v>-0.2</v>
      </c>
      <c r="I83" s="23">
        <f t="shared" ref="I83" si="68">D83-C83</f>
        <v>-1</v>
      </c>
      <c r="J83" s="22" t="e">
        <f t="shared" ref="J83" si="69">(G83-F83)/F83</f>
        <v>#DIV/0!</v>
      </c>
      <c r="K83" s="24">
        <f t="shared" ref="K83" si="70">G83-F83</f>
        <v>0</v>
      </c>
      <c r="L83" s="19"/>
    </row>
    <row r="84" spans="1:12" ht="7.5" customHeight="1" x14ac:dyDescent="0.2">
      <c r="A84" s="77"/>
      <c r="B84" s="135"/>
      <c r="C84" s="135"/>
      <c r="D84" s="149"/>
      <c r="E84" s="135"/>
      <c r="F84" s="135"/>
      <c r="G84" s="136"/>
      <c r="H84" s="137"/>
      <c r="I84" s="138"/>
      <c r="J84" s="137"/>
      <c r="K84" s="139"/>
      <c r="L84" s="19"/>
    </row>
    <row r="85" spans="1:12" x14ac:dyDescent="0.2">
      <c r="A85" s="44" t="s">
        <v>1</v>
      </c>
      <c r="B85" s="45">
        <f t="shared" ref="B85:G85" si="71">B70+B75+B77+B83+B79+B81</f>
        <v>77</v>
      </c>
      <c r="C85" s="45">
        <f t="shared" si="71"/>
        <v>83</v>
      </c>
      <c r="D85" s="150">
        <f t="shared" si="71"/>
        <v>96</v>
      </c>
      <c r="E85" s="45">
        <f t="shared" si="71"/>
        <v>0</v>
      </c>
      <c r="F85" s="45">
        <f t="shared" si="71"/>
        <v>0</v>
      </c>
      <c r="G85" s="71">
        <f t="shared" si="71"/>
        <v>0</v>
      </c>
      <c r="H85" s="48">
        <f>(D85-C85)/C85</f>
        <v>0.15662650602409639</v>
      </c>
      <c r="I85" s="49">
        <f>D85-C85</f>
        <v>13</v>
      </c>
      <c r="J85" s="48" t="e">
        <f>(G85-F85)/F85</f>
        <v>#DIV/0!</v>
      </c>
      <c r="K85" s="50">
        <f>G85-F85</f>
        <v>0</v>
      </c>
    </row>
    <row r="86" spans="1:12" x14ac:dyDescent="0.2">
      <c r="A86" s="4"/>
      <c r="B86" s="29"/>
      <c r="C86" s="14"/>
      <c r="D86" s="151"/>
      <c r="E86" s="14"/>
      <c r="F86" s="14"/>
      <c r="G86" s="32"/>
      <c r="H86" s="6"/>
      <c r="I86" s="9"/>
      <c r="J86" s="6"/>
      <c r="K86" s="36"/>
    </row>
    <row r="87" spans="1:12" x14ac:dyDescent="0.2">
      <c r="A87" s="2" t="s">
        <v>107</v>
      </c>
      <c r="B87" s="29">
        <f t="shared" ref="B87:G87" si="72">B85+B68</f>
        <v>252</v>
      </c>
      <c r="C87" s="52">
        <f t="shared" si="72"/>
        <v>276</v>
      </c>
      <c r="D87" s="152">
        <f t="shared" si="72"/>
        <v>310</v>
      </c>
      <c r="E87" s="52">
        <f t="shared" si="72"/>
        <v>0</v>
      </c>
      <c r="F87" s="52">
        <f t="shared" si="72"/>
        <v>0</v>
      </c>
      <c r="G87" s="13">
        <f t="shared" si="72"/>
        <v>0</v>
      </c>
      <c r="H87" s="57">
        <f>(D87-C87)/C87</f>
        <v>0.12318840579710146</v>
      </c>
      <c r="I87" s="54">
        <f>D87-C87</f>
        <v>34</v>
      </c>
      <c r="J87" s="37" t="e">
        <f>(G87-F87)/F87</f>
        <v>#DIV/0!</v>
      </c>
      <c r="K87" s="56">
        <f>G87-F87</f>
        <v>0</v>
      </c>
    </row>
    <row r="88" spans="1:12" x14ac:dyDescent="0.2">
      <c r="D88" s="18"/>
      <c r="G88" s="18"/>
      <c r="I88" s="19"/>
    </row>
  </sheetData>
  <mergeCells count="3">
    <mergeCell ref="A3:K3"/>
    <mergeCell ref="A1:K1"/>
    <mergeCell ref="A2:K2"/>
  </mergeCells>
  <phoneticPr fontId="0" type="noConversion"/>
  <printOptions horizontalCentered="1"/>
  <pageMargins left="0" right="0" top="0.5" bottom="0.25" header="0" footer="0"/>
  <pageSetup scale="95" firstPageNumber="0" orientation="portrait" r:id="rId1"/>
  <headerFooter alignWithMargins="0">
    <oddFooter>&amp;R&amp;"Arial,Italic"&amp;8Office of Institutional Research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3"/>
  <sheetViews>
    <sheetView zoomScaleNormal="100" workbookViewId="0">
      <selection activeCell="A2" sqref="A2:K2"/>
    </sheetView>
  </sheetViews>
  <sheetFormatPr defaultRowHeight="12.75" x14ac:dyDescent="0.2"/>
  <cols>
    <col min="1" max="1" width="31.28515625" style="16" customWidth="1"/>
    <col min="2" max="2" width="8.28515625" style="26" customWidth="1"/>
    <col min="3" max="4" width="8.28515625" style="17" customWidth="1"/>
    <col min="5" max="7" width="8.28515625" style="17" hidden="1" customWidth="1"/>
    <col min="8" max="9" width="8.7109375" style="16" customWidth="1"/>
    <col min="10" max="11" width="8.7109375" style="16" hidden="1" customWidth="1"/>
    <col min="12" max="16384" width="9.140625" style="16"/>
  </cols>
  <sheetData>
    <row r="1" spans="1:12" ht="15.75" x14ac:dyDescent="0.25">
      <c r="A1" s="167" t="s">
        <v>206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2" ht="15.75" x14ac:dyDescent="0.25">
      <c r="A2" s="167" t="s">
        <v>103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2" ht="15" x14ac:dyDescent="0.25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12" ht="34.5" x14ac:dyDescent="0.25">
      <c r="A4" s="1" t="s">
        <v>141</v>
      </c>
      <c r="B4" s="27" t="s">
        <v>201</v>
      </c>
      <c r="C4" s="15" t="s">
        <v>202</v>
      </c>
      <c r="D4" s="31" t="s">
        <v>203</v>
      </c>
      <c r="E4" s="15" t="s">
        <v>165</v>
      </c>
      <c r="F4" s="15" t="s">
        <v>180</v>
      </c>
      <c r="G4" s="31" t="s">
        <v>188</v>
      </c>
      <c r="H4" s="5" t="s">
        <v>204</v>
      </c>
      <c r="I4" s="8" t="s">
        <v>205</v>
      </c>
      <c r="J4" s="5" t="s">
        <v>189</v>
      </c>
      <c r="K4" s="5" t="s">
        <v>190</v>
      </c>
      <c r="L4" s="19"/>
    </row>
    <row r="5" spans="1:12" x14ac:dyDescent="0.2">
      <c r="A5" s="25" t="s">
        <v>95</v>
      </c>
      <c r="B5" s="12">
        <f>'All Programs'!B140</f>
        <v>0</v>
      </c>
      <c r="C5" s="12">
        <f>'All Programs'!C140</f>
        <v>0</v>
      </c>
      <c r="D5" s="58">
        <f>'All Programs'!D140</f>
        <v>0</v>
      </c>
      <c r="E5" s="12">
        <f>'All Programs'!E140</f>
        <v>0</v>
      </c>
      <c r="F5" s="12">
        <f>'All Programs'!F140</f>
        <v>0</v>
      </c>
      <c r="G5" s="58">
        <f>'All Programs'!G140</f>
        <v>0</v>
      </c>
      <c r="H5" s="22" t="e">
        <f>(D5-C5)/C5</f>
        <v>#DIV/0!</v>
      </c>
      <c r="I5" s="23">
        <f>D5-C5</f>
        <v>0</v>
      </c>
      <c r="J5" s="22" t="e">
        <f>(G5-F5)/F5</f>
        <v>#DIV/0!</v>
      </c>
      <c r="K5" s="10">
        <f>G5-F5</f>
        <v>0</v>
      </c>
    </row>
    <row r="6" spans="1:12" x14ac:dyDescent="0.2">
      <c r="A6" s="2" t="s">
        <v>0</v>
      </c>
      <c r="B6" s="38">
        <f t="shared" ref="B6:G6" si="0">SUM(B5:B5)</f>
        <v>0</v>
      </c>
      <c r="C6" s="39">
        <f t="shared" si="0"/>
        <v>0</v>
      </c>
      <c r="D6" s="40">
        <f t="shared" si="0"/>
        <v>0</v>
      </c>
      <c r="E6" s="39">
        <f t="shared" si="0"/>
        <v>0</v>
      </c>
      <c r="F6" s="39">
        <f t="shared" si="0"/>
        <v>0</v>
      </c>
      <c r="G6" s="40">
        <f t="shared" si="0"/>
        <v>0</v>
      </c>
      <c r="H6" s="41" t="e">
        <f>(D6-C6)/C6</f>
        <v>#DIV/0!</v>
      </c>
      <c r="I6" s="42">
        <f>D6-C6</f>
        <v>0</v>
      </c>
      <c r="J6" s="41" t="e">
        <f>(G6-F6)/F6</f>
        <v>#DIV/0!</v>
      </c>
      <c r="K6" s="43">
        <f>G6-F6</f>
        <v>0</v>
      </c>
    </row>
    <row r="7" spans="1:12" x14ac:dyDescent="0.2">
      <c r="A7" s="25"/>
      <c r="B7" s="28"/>
      <c r="C7" s="21"/>
      <c r="D7" s="33"/>
      <c r="E7" s="21"/>
      <c r="F7" s="21"/>
      <c r="G7" s="33"/>
      <c r="H7" s="6"/>
      <c r="I7" s="9"/>
      <c r="J7" s="22"/>
      <c r="K7" s="7"/>
    </row>
    <row r="8" spans="1:12" x14ac:dyDescent="0.2">
      <c r="A8" s="25" t="s">
        <v>94</v>
      </c>
      <c r="B8" s="30">
        <f>'All Programs'!B238</f>
        <v>0</v>
      </c>
      <c r="C8" s="30">
        <f>'All Programs'!C238</f>
        <v>0</v>
      </c>
      <c r="D8" s="59">
        <f>'All Programs'!D238</f>
        <v>0</v>
      </c>
      <c r="E8" s="12">
        <f>'All Programs'!E238</f>
        <v>0</v>
      </c>
      <c r="F8" s="30">
        <f>'All Programs'!F238</f>
        <v>0</v>
      </c>
      <c r="G8" s="59">
        <f>'All Programs'!G238</f>
        <v>0</v>
      </c>
      <c r="H8" s="22" t="e">
        <f>(D8-C8)/C8</f>
        <v>#DIV/0!</v>
      </c>
      <c r="I8" s="23">
        <f>D8-C8</f>
        <v>0</v>
      </c>
      <c r="J8" s="22" t="e">
        <f>(G8-F8)/F8</f>
        <v>#DIV/0!</v>
      </c>
      <c r="K8" s="24">
        <f>G8-F8</f>
        <v>0</v>
      </c>
      <c r="L8" s="19"/>
    </row>
    <row r="9" spans="1:12" x14ac:dyDescent="0.2">
      <c r="A9" s="25" t="s">
        <v>96</v>
      </c>
      <c r="B9" s="12">
        <f>'All Programs'!B241</f>
        <v>0</v>
      </c>
      <c r="C9" s="12">
        <f>'All Programs'!C241</f>
        <v>0</v>
      </c>
      <c r="D9" s="59">
        <f>'All Programs'!D241</f>
        <v>0</v>
      </c>
      <c r="E9" s="12">
        <f>'All Programs'!E241</f>
        <v>0</v>
      </c>
      <c r="F9" s="12">
        <f>'All Programs'!F241</f>
        <v>0</v>
      </c>
      <c r="G9" s="59">
        <f>'All Programs'!G241</f>
        <v>0</v>
      </c>
      <c r="H9" s="22" t="e">
        <f>(D9-C9)/C9</f>
        <v>#DIV/0!</v>
      </c>
      <c r="I9" s="23">
        <f>D9-C9</f>
        <v>0</v>
      </c>
      <c r="J9" s="22" t="e">
        <f>(G9-F9)/F9</f>
        <v>#DIV/0!</v>
      </c>
      <c r="K9" s="10">
        <f>G9-F9</f>
        <v>0</v>
      </c>
      <c r="L9" s="19"/>
    </row>
    <row r="10" spans="1:12" x14ac:dyDescent="0.2">
      <c r="A10" s="44" t="s">
        <v>1</v>
      </c>
      <c r="B10" s="45">
        <f t="shared" ref="B10:G10" si="1">SUM(B8:B9)</f>
        <v>0</v>
      </c>
      <c r="C10" s="46">
        <f t="shared" si="1"/>
        <v>0</v>
      </c>
      <c r="D10" s="47">
        <f t="shared" si="1"/>
        <v>0</v>
      </c>
      <c r="E10" s="46">
        <f t="shared" si="1"/>
        <v>0</v>
      </c>
      <c r="F10" s="46">
        <f t="shared" si="1"/>
        <v>0</v>
      </c>
      <c r="G10" s="47">
        <f t="shared" si="1"/>
        <v>0</v>
      </c>
      <c r="H10" s="48" t="e">
        <f>(D10-C10)/C10</f>
        <v>#DIV/0!</v>
      </c>
      <c r="I10" s="49">
        <f>D10-C10</f>
        <v>0</v>
      </c>
      <c r="J10" s="48" t="e">
        <f>(G10-F10)/F10</f>
        <v>#DIV/0!</v>
      </c>
      <c r="K10" s="50">
        <f>G10-F10</f>
        <v>0</v>
      </c>
    </row>
    <row r="11" spans="1:12" x14ac:dyDescent="0.2">
      <c r="A11" s="4"/>
      <c r="B11" s="29"/>
      <c r="C11" s="14"/>
      <c r="D11" s="32"/>
      <c r="E11" s="14"/>
      <c r="F11" s="14"/>
      <c r="G11" s="32"/>
      <c r="H11" s="6"/>
      <c r="I11" s="9"/>
      <c r="J11" s="55"/>
      <c r="K11" s="36"/>
      <c r="L11" s="19"/>
    </row>
    <row r="12" spans="1:12" x14ac:dyDescent="0.2">
      <c r="A12" s="2" t="s">
        <v>108</v>
      </c>
      <c r="B12" s="29">
        <f t="shared" ref="B12:G12" si="2">B10+B6</f>
        <v>0</v>
      </c>
      <c r="C12" s="52">
        <f t="shared" si="2"/>
        <v>0</v>
      </c>
      <c r="D12" s="53">
        <f t="shared" si="2"/>
        <v>0</v>
      </c>
      <c r="E12" s="52">
        <f t="shared" si="2"/>
        <v>0</v>
      </c>
      <c r="F12" s="52">
        <f t="shared" si="2"/>
        <v>0</v>
      </c>
      <c r="G12" s="13">
        <f t="shared" si="2"/>
        <v>0</v>
      </c>
      <c r="H12" s="6" t="e">
        <f>(D12-C12)/C12</f>
        <v>#DIV/0!</v>
      </c>
      <c r="I12" s="9">
        <f>D12-C12</f>
        <v>0</v>
      </c>
      <c r="J12" s="6" t="e">
        <f>(G12-F12)/F12</f>
        <v>#DIV/0!</v>
      </c>
      <c r="K12" s="36">
        <f>G12-F12</f>
        <v>0</v>
      </c>
    </row>
    <row r="13" spans="1:12" x14ac:dyDescent="0.2">
      <c r="D13" s="18"/>
      <c r="G13" s="18"/>
      <c r="I13" s="19"/>
    </row>
    <row r="23" spans="2:2" x14ac:dyDescent="0.2">
      <c r="B23" s="51"/>
    </row>
  </sheetData>
  <mergeCells count="3">
    <mergeCell ref="A3:K3"/>
    <mergeCell ref="A2:K2"/>
    <mergeCell ref="A1:K1"/>
  </mergeCells>
  <phoneticPr fontId="0" type="noConversion"/>
  <printOptions horizontalCentered="1"/>
  <pageMargins left="0" right="0" top="0.5" bottom="0.25" header="0" footer="0"/>
  <pageSetup scale="89" firstPageNumber="0" orientation="portrait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All Programs</vt:lpstr>
      <vt:lpstr>CBM</vt:lpstr>
      <vt:lpstr>EHS</vt:lpstr>
      <vt:lpstr>LAS</vt:lpstr>
      <vt:lpstr>PAA</vt:lpstr>
      <vt:lpstr>VCAA</vt:lpstr>
      <vt:lpstr>'All Programs'!Print_Area</vt:lpstr>
      <vt:lpstr>CBM!Print_Area</vt:lpstr>
      <vt:lpstr>EHS!Print_Area</vt:lpstr>
      <vt:lpstr>LAS!Print_Area</vt:lpstr>
      <vt:lpstr>PAA!Print_Area</vt:lpstr>
      <vt:lpstr>VCAA!Print_Area</vt:lpstr>
      <vt:lpstr>'All Programs'!Print_Titles</vt:lpstr>
      <vt:lpstr>CBM!Print_Titles</vt:lpstr>
      <vt:lpstr>EHS!Print_Titles</vt:lpstr>
      <vt:lpstr>LAS!Print_Titles</vt:lpstr>
      <vt:lpstr>PAA!Print_Titles</vt:lpstr>
      <vt:lpstr>VCAA!Print_Titles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Robert J</dc:creator>
  <cp:lastModifiedBy>Jones, Robert J</cp:lastModifiedBy>
  <cp:lastPrinted>2016-01-07T20:55:12Z</cp:lastPrinted>
  <dcterms:created xsi:type="dcterms:W3CDTF">2008-06-09T12:59:45Z</dcterms:created>
  <dcterms:modified xsi:type="dcterms:W3CDTF">2022-02-07T19:28:09Z</dcterms:modified>
</cp:coreProperties>
</file>