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General University\"/>
    </mc:Choice>
  </mc:AlternateContent>
  <bookViews>
    <workbookView xWindow="0" yWindow="1785" windowWidth="15360" windowHeight="8550"/>
  </bookViews>
  <sheets>
    <sheet name="2017" sheetId="1" r:id="rId1"/>
  </sheets>
  <definedNames>
    <definedName name="_xlnm.Print_Area" localSheetId="0">'2017'!$A$1:$H$72</definedName>
  </definedNames>
  <calcPr calcId="162913"/>
</workbook>
</file>

<file path=xl/calcChain.xml><?xml version="1.0" encoding="utf-8"?>
<calcChain xmlns="http://schemas.openxmlformats.org/spreadsheetml/2006/main">
  <c r="I59" i="1" l="1"/>
  <c r="E59" i="1"/>
  <c r="H58" i="1" l="1"/>
  <c r="E50" i="1" l="1"/>
  <c r="E18" i="1"/>
  <c r="H17" i="1"/>
  <c r="H26" i="1"/>
  <c r="H25" i="1"/>
  <c r="H49" i="1"/>
  <c r="E38" i="1"/>
  <c r="E11" i="1" l="1"/>
  <c r="F38" i="1"/>
  <c r="H23" i="1" l="1"/>
  <c r="H57" i="1" l="1"/>
  <c r="G50" i="1"/>
  <c r="G59" i="1" s="1"/>
  <c r="F50" i="1"/>
  <c r="D50" i="1"/>
  <c r="H48" i="1"/>
  <c r="H47" i="1"/>
  <c r="H46" i="1"/>
  <c r="H45" i="1"/>
  <c r="H44" i="1"/>
  <c r="H43" i="1"/>
  <c r="D41" i="1"/>
  <c r="D38" i="1"/>
  <c r="H36" i="1"/>
  <c r="H35" i="1"/>
  <c r="H34" i="1"/>
  <c r="H33" i="1"/>
  <c r="H32" i="1"/>
  <c r="H31" i="1"/>
  <c r="H30" i="1"/>
  <c r="H29" i="1"/>
  <c r="H28" i="1"/>
  <c r="H21" i="1"/>
  <c r="H27" i="1"/>
  <c r="F18" i="1"/>
  <c r="D18" i="1"/>
  <c r="H16" i="1"/>
  <c r="H15" i="1"/>
  <c r="H14" i="1"/>
  <c r="H13" i="1"/>
  <c r="F11" i="1"/>
  <c r="D11" i="1"/>
  <c r="H10" i="1"/>
  <c r="H9" i="1"/>
  <c r="H8" i="1"/>
  <c r="H7" i="1"/>
  <c r="H38" i="1" l="1"/>
  <c r="H18" i="1"/>
  <c r="H11" i="1"/>
  <c r="D59" i="1"/>
  <c r="H50" i="1"/>
  <c r="F59" i="1"/>
  <c r="H59" i="1" l="1"/>
</calcChain>
</file>

<file path=xl/sharedStrings.xml><?xml version="1.0" encoding="utf-8"?>
<sst xmlns="http://schemas.openxmlformats.org/spreadsheetml/2006/main" count="206" uniqueCount="107">
  <si>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</si>
  <si>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</si>
  <si>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</si>
  <si>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</si>
  <si>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</si>
  <si>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</si>
  <si>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</si>
  <si>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</si>
  <si>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</si>
  <si>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</si>
  <si>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</si>
  <si>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</si>
  <si>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</si>
  <si>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</si>
  <si>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</si>
  <si>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</si>
  <si>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</si>
  <si>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</si>
  <si>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</si>
  <si>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</si>
  <si>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</si>
  <si>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Communication</t>
  </si>
  <si>
    <t xml:space="preserve">  History</t>
  </si>
  <si>
    <t xml:space="preserve">  Philosophy</t>
  </si>
  <si>
    <t xml:space="preserve">  Psychology</t>
  </si>
  <si>
    <t xml:space="preserve">  Sociology/Anthropology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</si>
  <si>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</si>
  <si>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</si>
  <si>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</si>
  <si>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</si>
  <si>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</si>
  <si>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</si>
  <si>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</si>
  <si>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</si>
  <si>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</si>
  <si>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</si>
  <si>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</si>
  <si>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Total</t>
  </si>
  <si>
    <t xml:space="preserve">* Headcount based on 10th day figures. </t>
  </si>
  <si>
    <t>Minor</t>
  </si>
  <si>
    <t xml:space="preserve">M.A.-B.A.-Minor </t>
  </si>
  <si>
    <t xml:space="preserve">B.A.-Minor </t>
  </si>
  <si>
    <t>B.A.-Minor</t>
  </si>
  <si>
    <t>B.A.-Anthropology Minor-Sociology Minor</t>
  </si>
  <si>
    <t>M.A.</t>
  </si>
  <si>
    <t>B.S.W.</t>
  </si>
  <si>
    <t>Service</t>
  </si>
  <si>
    <t>Research/Service</t>
  </si>
  <si>
    <t>M.S.-B.S.-Minor</t>
  </si>
  <si>
    <t xml:space="preserve">  Women and Gender Studies</t>
  </si>
  <si>
    <t>Coursework</t>
  </si>
  <si>
    <t xml:space="preserve"> COLLEGE &amp; DEPARTMENT</t>
  </si>
  <si>
    <t xml:space="preserve">  Liberal Studies/Lib &amp; Integrative Studies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</si>
  <si>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</si>
  <si>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</si>
  <si>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</si>
  <si>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</si>
  <si>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M.A.-B.A.-Minor</t>
  </si>
  <si>
    <t xml:space="preserve"> </t>
  </si>
  <si>
    <t>Provost's Office</t>
  </si>
  <si>
    <t xml:space="preserve">  Capital Scholars Honors Program</t>
  </si>
  <si>
    <t>--</t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</si>
  <si>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</si>
  <si>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 xml:space="preserve">  Business Administration </t>
    </r>
    <r>
      <rPr>
        <i/>
        <sz val="9"/>
        <rFont val="Arial"/>
        <family val="2"/>
      </rPr>
      <t>(includes MGT)</t>
    </r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</si>
  <si>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</si>
  <si>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</si>
  <si>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</si>
  <si>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</si>
  <si>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</si>
  <si>
    <t>B.A.-Elementary Ed. Minor - Secondary Ed.Minor</t>
  </si>
  <si>
    <t>B.A.- Minor</t>
  </si>
  <si>
    <t xml:space="preserve">  Criminology &amp; Criminal Justice</t>
  </si>
  <si>
    <t>Undecided/Non Degree/Certificate Students</t>
  </si>
  <si>
    <t>UNDECIDED/NON DEGREE/CERT SUBTOTAL</t>
  </si>
  <si>
    <t xml:space="preserve">  Educational Leadership</t>
  </si>
  <si>
    <r>
      <t xml:space="preserve">  Chemistry</t>
    </r>
    <r>
      <rPr>
        <vertAlign val="superscript"/>
        <sz val="11"/>
        <rFont val="Arial"/>
        <family val="2"/>
      </rPr>
      <t>9</t>
    </r>
  </si>
  <si>
    <t>B.S.-Minor</t>
  </si>
  <si>
    <r>
      <t xml:space="preserve">  Mathematical Sciences</t>
    </r>
    <r>
      <rPr>
        <vertAlign val="superscript"/>
        <sz val="11"/>
        <rFont val="Arial"/>
        <family val="2"/>
      </rPr>
      <t>10</t>
    </r>
  </si>
  <si>
    <r>
      <t>M.A.-B.A.-Minors</t>
    </r>
    <r>
      <rPr>
        <vertAlign val="superscript"/>
        <sz val="11"/>
        <rFont val="Arial"/>
        <family val="2"/>
      </rPr>
      <t>3</t>
    </r>
  </si>
  <si>
    <r>
      <t xml:space="preserve">  Allied Health</t>
    </r>
    <r>
      <rPr>
        <vertAlign val="superscript"/>
        <sz val="11"/>
        <rFont val="Arial"/>
        <family val="2"/>
      </rPr>
      <t>8</t>
    </r>
  </si>
  <si>
    <t>Center for State Policy &amp; Leadership</t>
  </si>
  <si>
    <t>M.S. -B.A.-Minor</t>
  </si>
  <si>
    <t xml:space="preserve">  Inst. for Legal, Legis. &amp; Policy Studies</t>
  </si>
  <si>
    <t>AY18-19</t>
  </si>
  <si>
    <t>HC MAJORS (FALL 2018)</t>
  </si>
  <si>
    <t>UIS PROGRAMS BY COLLEGE &amp; DEPARTMENT - FALL 2018</t>
  </si>
  <si>
    <t>B.S., MS</t>
  </si>
  <si>
    <r>
      <t>M.B.A.-B.B.A.-B.A.-Minors</t>
    </r>
    <r>
      <rPr>
        <vertAlign val="superscript"/>
        <sz val="11"/>
        <rFont val="Arial"/>
        <family val="2"/>
      </rPr>
      <t>1,3,11</t>
    </r>
  </si>
  <si>
    <r>
      <t>B.S.-M.S.-Minor</t>
    </r>
    <r>
      <rPr>
        <vertAlign val="superscript"/>
        <sz val="11"/>
        <rFont val="Arial"/>
        <family val="2"/>
      </rPr>
      <t>11</t>
    </r>
  </si>
  <si>
    <r>
      <t>M.A.</t>
    </r>
    <r>
      <rPr>
        <vertAlign val="superscript"/>
        <sz val="11"/>
        <rFont val="Arial"/>
        <family val="2"/>
      </rPr>
      <t>2,3,4,11</t>
    </r>
  </si>
  <si>
    <r>
      <t>M.A.-B.A.-Minor</t>
    </r>
    <r>
      <rPr>
        <vertAlign val="superscript"/>
        <sz val="11"/>
        <rFont val="Arial"/>
        <family val="2"/>
      </rPr>
      <t>11</t>
    </r>
  </si>
  <si>
    <r>
      <t>Minor</t>
    </r>
    <r>
      <rPr>
        <vertAlign val="superscript"/>
        <sz val="11"/>
        <rFont val="Arial"/>
        <family val="2"/>
      </rPr>
      <t>3,11</t>
    </r>
  </si>
  <si>
    <r>
      <t>M.A.-M.S.-B.A.-Minor</t>
    </r>
    <r>
      <rPr>
        <vertAlign val="superscript"/>
        <sz val="11"/>
        <rFont val="Arial"/>
        <family val="2"/>
      </rPr>
      <t>11</t>
    </r>
  </si>
  <si>
    <r>
      <t>M.A.-B.A.-Minors</t>
    </r>
    <r>
      <rPr>
        <vertAlign val="superscript"/>
        <sz val="11"/>
        <rFont val="Arial"/>
        <family val="2"/>
      </rPr>
      <t>3,11</t>
    </r>
  </si>
  <si>
    <r>
      <t>D.P.A., M.P.A., B.A.</t>
    </r>
    <r>
      <rPr>
        <vertAlign val="superscript"/>
        <sz val="11"/>
        <rFont val="Arial"/>
        <family val="2"/>
      </rPr>
      <t>3,11</t>
    </r>
  </si>
  <si>
    <r>
      <t>M.P.H.-Minor</t>
    </r>
    <r>
      <rPr>
        <vertAlign val="superscript"/>
        <sz val="11"/>
        <rFont val="Arial"/>
        <family val="2"/>
      </rPr>
      <t>3,11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</si>
  <si>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B.A. applies to the students who are continuing in the undergraduate Management program.</t>
    </r>
  </si>
  <si>
    <r>
      <t>2</t>
    </r>
    <r>
      <rPr>
        <sz val="9"/>
        <rFont val="Arial"/>
        <family val="2"/>
      </rPr>
      <t xml:space="preserve"> Students can earn a M.A. degree in both Educational Leadership and Education.</t>
    </r>
  </si>
  <si>
    <r>
      <t>3</t>
    </r>
    <r>
      <rPr>
        <sz val="9"/>
        <rFont val="Arial"/>
        <family val="2"/>
      </rPr>
      <t xml:space="preserve"> Also offers IBHE-approved post-baccalaureate level certificate(s).  </t>
    </r>
  </si>
  <si>
    <r>
      <t>4</t>
    </r>
    <r>
      <rPr>
        <sz val="9"/>
        <rFont val="Arial"/>
        <family val="2"/>
      </rPr>
      <t xml:space="preserve"> Also offers IBHE-approved post-master's certificate(s).    </t>
    </r>
  </si>
  <si>
    <r>
      <t>5</t>
    </r>
    <r>
      <rPr>
        <sz val="9"/>
        <rFont val="Arial"/>
        <family val="2"/>
      </rPr>
      <t xml:space="preserve"> Headcount includes both Computer Science and Information Systems Security majors.  </t>
    </r>
  </si>
  <si>
    <r>
      <t>6</t>
    </r>
    <r>
      <rPr>
        <sz val="9"/>
        <rFont val="Arial"/>
        <family val="2"/>
      </rPr>
      <t xml:space="preserve"> Headcount includes Political Science, Public Policy and Global Studies majors.  </t>
    </r>
  </si>
  <si>
    <r>
      <t xml:space="preserve">7 </t>
    </r>
    <r>
      <rPr>
        <sz val="9"/>
        <rFont val="Arial"/>
        <family val="2"/>
      </rPr>
      <t xml:space="preserve">A pre-medical minor is offered by the Natural Sciences Division.  </t>
    </r>
  </si>
  <si>
    <r>
      <t xml:space="preserve">8 </t>
    </r>
    <r>
      <rPr>
        <sz val="9"/>
        <rFont val="Arial"/>
        <family val="2"/>
      </rPr>
      <t>Undergraduate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headcount includes Clinical Laboratory Science and Exercise Science.</t>
    </r>
  </si>
  <si>
    <r>
      <t xml:space="preserve">9 </t>
    </r>
    <r>
      <rPr>
        <sz val="9"/>
        <rFont val="Arial"/>
        <family val="2"/>
      </rPr>
      <t>Headcount includes Chemistry and Biochemistry.</t>
    </r>
  </si>
  <si>
    <r>
      <t xml:space="preserve">10 </t>
    </r>
    <r>
      <rPr>
        <sz val="9"/>
        <rFont val="Arial"/>
        <family val="2"/>
      </rPr>
      <t>Headcount includes Mathematical Sciences and Data Analytics.</t>
    </r>
  </si>
  <si>
    <r>
      <t xml:space="preserve">11 </t>
    </r>
    <r>
      <rPr>
        <sz val="9"/>
        <rFont val="Arial"/>
        <family val="2"/>
      </rPr>
      <t xml:space="preserve">Also offers a campus-based certificate(s).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</si>
</sst>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i/>
      <u/>
      <sz val="9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/>
    <xf numFmtId="3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3" fontId="3" fillId="0" borderId="20" xfId="0" applyNumberFormat="1" applyFont="1" applyBorder="1" applyAlignment="1">
      <alignment horizontal="right" indent="1"/>
    </xf>
    <xf numFmtId="3" fontId="2" fillId="2" borderId="21" xfId="0" applyNumberFormat="1" applyFont="1" applyFill="1" applyBorder="1" applyAlignment="1">
      <alignment horizontal="right" indent="1"/>
    </xf>
    <xf numFmtId="3" fontId="2" fillId="2" borderId="22" xfId="0" applyNumberFormat="1" applyFont="1" applyFill="1" applyBorder="1" applyAlignment="1">
      <alignment horizontal="right" indent="1"/>
    </xf>
    <xf numFmtId="3" fontId="3" fillId="0" borderId="23" xfId="0" applyNumberFormat="1" applyFont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3" fontId="2" fillId="2" borderId="26" xfId="0" applyNumberFormat="1" applyFont="1" applyFill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2" fillId="2" borderId="29" xfId="0" applyNumberFormat="1" applyFont="1" applyFill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2" fillId="2" borderId="31" xfId="0" applyNumberFormat="1" applyFont="1" applyFill="1" applyBorder="1" applyAlignment="1">
      <alignment horizontal="right" indent="1"/>
    </xf>
    <xf numFmtId="0" fontId="3" fillId="0" borderId="32" xfId="0" applyFont="1" applyBorder="1" applyAlignment="1">
      <alignment horizontal="left" indent="1"/>
    </xf>
    <xf numFmtId="0" fontId="3" fillId="0" borderId="33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4" fontId="0" fillId="0" borderId="0" xfId="0" applyNumberFormat="1"/>
    <xf numFmtId="0" fontId="2" fillId="0" borderId="13" xfId="0" applyFont="1" applyBorder="1"/>
    <xf numFmtId="3" fontId="3" fillId="0" borderId="41" xfId="0" applyNumberFormat="1" applyFont="1" applyBorder="1" applyAlignment="1">
      <alignment horizontal="right" indent="1"/>
    </xf>
    <xf numFmtId="0" fontId="2" fillId="0" borderId="40" xfId="0" applyFont="1" applyBorder="1"/>
    <xf numFmtId="3" fontId="3" fillId="0" borderId="17" xfId="0" quotePrefix="1" applyNumberFormat="1" applyFont="1" applyBorder="1" applyAlignment="1">
      <alignment horizontal="right" indent="1"/>
    </xf>
    <xf numFmtId="3" fontId="3" fillId="0" borderId="18" xfId="0" quotePrefix="1" applyNumberFormat="1" applyFont="1" applyBorder="1" applyAlignment="1">
      <alignment horizontal="right" indent="1"/>
    </xf>
    <xf numFmtId="3" fontId="3" fillId="0" borderId="21" xfId="0" applyNumberFormat="1" applyFont="1" applyFill="1" applyBorder="1" applyAlignment="1">
      <alignment horizontal="right" indent="1"/>
    </xf>
    <xf numFmtId="3" fontId="3" fillId="0" borderId="20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3" fillId="0" borderId="18" xfId="0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10" xfId="0" applyFont="1" applyBorder="1" applyAlignment="1"/>
    <xf numFmtId="0" fontId="3" fillId="0" borderId="10" xfId="0" applyFont="1" applyFill="1" applyBorder="1"/>
    <xf numFmtId="3" fontId="3" fillId="0" borderId="27" xfId="0" applyNumberFormat="1" applyFont="1" applyFill="1" applyBorder="1" applyAlignment="1">
      <alignment horizontal="right" indent="1"/>
    </xf>
    <xf numFmtId="3" fontId="3" fillId="0" borderId="17" xfId="0" quotePrefix="1" applyNumberFormat="1" applyFont="1" applyFill="1" applyBorder="1" applyAlignment="1">
      <alignment horizontal="right" indent="1"/>
    </xf>
    <xf numFmtId="3" fontId="3" fillId="0" borderId="17" xfId="0" applyNumberFormat="1" applyFont="1" applyFill="1" applyBorder="1" applyAlignment="1">
      <alignment horizontal="right" indent="1"/>
    </xf>
    <xf numFmtId="3" fontId="3" fillId="0" borderId="16" xfId="0" applyNumberFormat="1" applyFont="1" applyFill="1" applyBorder="1" applyAlignment="1">
      <alignment horizontal="right" indent="1"/>
    </xf>
    <xf numFmtId="3" fontId="3" fillId="0" borderId="18" xfId="0" quotePrefix="1" applyNumberFormat="1" applyFont="1" applyFill="1" applyBorder="1" applyAlignment="1">
      <alignment horizontal="right" indent="1"/>
    </xf>
    <xf numFmtId="3" fontId="3" fillId="0" borderId="24" xfId="0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10" fillId="0" borderId="0" xfId="0" applyFont="1"/>
    <xf numFmtId="0" fontId="3" fillId="0" borderId="32" xfId="0" applyFont="1" applyFill="1" applyBorder="1" applyAlignment="1">
      <alignment horizontal="left" indent="1"/>
    </xf>
    <xf numFmtId="0" fontId="3" fillId="0" borderId="33" xfId="0" applyFont="1" applyFill="1" applyBorder="1" applyAlignment="1">
      <alignment horizontal="left" indent="1"/>
    </xf>
    <xf numFmtId="4" fontId="0" fillId="0" borderId="0" xfId="0" applyNumberFormat="1" applyFill="1"/>
    <xf numFmtId="0" fontId="2" fillId="0" borderId="11" xfId="0" applyFont="1" applyFill="1" applyBorder="1" applyAlignment="1">
      <alignment horizontal="right"/>
    </xf>
    <xf numFmtId="0" fontId="3" fillId="0" borderId="12" xfId="0" applyFont="1" applyFill="1" applyBorder="1"/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 applyFill="1"/>
    <xf numFmtId="0" fontId="12" fillId="0" borderId="0" xfId="0" applyFont="1" applyFill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 applyBorder="1"/>
    <xf numFmtId="4" fontId="11" fillId="0" borderId="0" xfId="0" applyNumberFormat="1" applyFont="1"/>
    <xf numFmtId="3" fontId="3" fillId="0" borderId="16" xfId="0" quotePrefix="1" applyNumberFormat="1" applyFont="1" applyFill="1" applyBorder="1" applyAlignment="1">
      <alignment horizontal="right" indent="1"/>
    </xf>
    <xf numFmtId="3" fontId="3" fillId="0" borderId="16" xfId="0" quotePrefix="1" applyNumberFormat="1" applyFont="1" applyBorder="1" applyAlignment="1">
      <alignment horizontal="right" indent="1"/>
    </xf>
    <xf numFmtId="3" fontId="3" fillId="0" borderId="42" xfId="0" applyNumberFormat="1" applyFont="1" applyBorder="1" applyAlignment="1">
      <alignment horizontal="right" indent="1"/>
    </xf>
    <xf numFmtId="4" fontId="3" fillId="0" borderId="6" xfId="0" applyNumberFormat="1" applyFont="1" applyBorder="1" applyAlignment="1">
      <alignment horizontal="right" indent="1"/>
    </xf>
    <xf numFmtId="4" fontId="3" fillId="0" borderId="32" xfId="0" applyNumberFormat="1" applyFont="1" applyBorder="1" applyAlignment="1">
      <alignment horizontal="right" indent="1"/>
    </xf>
    <xf numFmtId="4" fontId="3" fillId="0" borderId="33" xfId="0" applyNumberFormat="1" applyFont="1" applyBorder="1" applyAlignment="1">
      <alignment horizontal="right" indent="1"/>
    </xf>
    <xf numFmtId="4" fontId="2" fillId="2" borderId="11" xfId="0" applyNumberFormat="1" applyFont="1" applyFill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4" fontId="3" fillId="0" borderId="32" xfId="0" applyNumberFormat="1" applyFont="1" applyFill="1" applyBorder="1" applyAlignment="1">
      <alignment horizontal="right" indent="1"/>
    </xf>
    <xf numFmtId="4" fontId="3" fillId="0" borderId="33" xfId="0" applyNumberFormat="1" applyFont="1" applyFill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4" fontId="2" fillId="2" borderId="43" xfId="0" applyNumberFormat="1" applyFont="1" applyFill="1" applyBorder="1" applyAlignment="1">
      <alignment horizontal="right" indent="1"/>
    </xf>
    <xf numFmtId="3" fontId="14" fillId="0" borderId="0" xfId="0" applyNumberFormat="1" applyFont="1" applyFill="1"/>
    <xf numFmtId="0" fontId="11" fillId="0" borderId="0" xfId="0" applyFont="1" applyAlignment="1">
      <alignment wrapText="1"/>
    </xf>
    <xf numFmtId="0" fontId="2" fillId="2" borderId="35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3" fillId="2" borderId="34" xfId="0" applyFont="1" applyFill="1" applyBorder="1" applyAlignment="1"/>
    <xf numFmtId="3" fontId="2" fillId="2" borderId="37" xfId="0" applyNumberFormat="1" applyFont="1" applyFill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abSelected="1" topLeftCell="A40" zoomScaleNormal="100" workbookViewId="0">
      <selection activeCell="C80" sqref="C80"/>
    </sheetView>
  </sheetViews>
  <sheetFormatPr defaultRowHeight="12.75" x14ac:dyDescent="0.2"/>
  <cols>
    <col min="1" max="1" width="5.85546875" customWidth="1"/>
    <col min="2" max="2" width="38.42578125" customWidth="1"/>
    <col min="3" max="3" width="55.7109375" customWidth="1"/>
    <col min="4" max="4" width="12.140625" customWidth="1"/>
    <col min="5" max="5" width="8.42578125" customWidth="1"/>
    <col min="6" max="6" width="8.7109375" customWidth="1"/>
    <col min="7" max="7" width="5.85546875" bestFit="1" customWidth="1"/>
    <col min="8" max="8" width="10.5703125" customWidth="1"/>
    <col min="9" max="9" width="9.140625" customWidth="1"/>
    <col min="10" max="10" width="69" customWidth="1"/>
  </cols>
  <sheetData>
    <row r="1" spans="2:17" ht="18" x14ac:dyDescent="0.25">
      <c r="B1" s="107" t="s">
        <v>85</v>
      </c>
      <c r="C1" s="107"/>
      <c r="D1" s="107"/>
      <c r="E1" s="107"/>
      <c r="F1" s="107"/>
      <c r="G1" s="107"/>
      <c r="H1" s="107"/>
    </row>
    <row r="2" spans="2:17" ht="18" x14ac:dyDescent="0.25">
      <c r="B2" s="107" t="s">
        <v>0</v>
      </c>
      <c r="C2" s="107"/>
      <c r="D2" s="107"/>
      <c r="E2" s="107"/>
      <c r="F2" s="107"/>
      <c r="G2" s="107"/>
      <c r="H2" s="107"/>
    </row>
    <row r="3" spans="2:17" ht="15.75" thickBot="1" x14ac:dyDescent="0.25">
      <c r="B3" s="1"/>
      <c r="C3" s="1"/>
      <c r="D3" s="2"/>
      <c r="E3" s="3"/>
      <c r="F3" s="3"/>
      <c r="G3" s="3"/>
      <c r="H3" s="3"/>
    </row>
    <row r="4" spans="2:17" ht="15.75" thickTop="1" x14ac:dyDescent="0.25">
      <c r="B4" s="100" t="s">
        <v>51</v>
      </c>
      <c r="C4" s="102" t="s">
        <v>1</v>
      </c>
      <c r="D4" s="4" t="s">
        <v>83</v>
      </c>
      <c r="E4" s="104" t="s">
        <v>84</v>
      </c>
      <c r="F4" s="105"/>
      <c r="G4" s="105"/>
      <c r="H4" s="106"/>
      <c r="I4" s="5"/>
      <c r="J4" s="5"/>
    </row>
    <row r="5" spans="2:17" ht="40.5" customHeight="1" thickBot="1" x14ac:dyDescent="0.3">
      <c r="B5" s="101"/>
      <c r="C5" s="103"/>
      <c r="D5" s="6" t="s">
        <v>2</v>
      </c>
      <c r="E5" s="7" t="s">
        <v>3</v>
      </c>
      <c r="F5" s="8" t="s">
        <v>4</v>
      </c>
      <c r="G5" s="8" t="s">
        <v>5</v>
      </c>
      <c r="H5" s="9" t="s">
        <v>6</v>
      </c>
      <c r="I5" s="5"/>
      <c r="J5" s="64"/>
    </row>
    <row r="6" spans="2:17" ht="14.45" customHeight="1" x14ac:dyDescent="0.25">
      <c r="B6" s="10" t="s">
        <v>7</v>
      </c>
      <c r="C6" s="11"/>
      <c r="D6" s="88"/>
      <c r="E6" s="12"/>
      <c r="F6" s="13"/>
      <c r="G6" s="14"/>
      <c r="H6" s="15"/>
      <c r="I6" s="5"/>
      <c r="J6" s="64"/>
    </row>
    <row r="7" spans="2:17" ht="14.45" customHeight="1" x14ac:dyDescent="0.2">
      <c r="B7" s="16" t="s">
        <v>8</v>
      </c>
      <c r="C7" s="68" t="s">
        <v>57</v>
      </c>
      <c r="D7" s="89">
        <v>9.5</v>
      </c>
      <c r="E7" s="60">
        <v>154</v>
      </c>
      <c r="F7" s="59">
        <v>96</v>
      </c>
      <c r="G7" s="58" t="s">
        <v>61</v>
      </c>
      <c r="H7" s="53">
        <f>SUM(E7:G7)</f>
        <v>250</v>
      </c>
      <c r="I7" s="5"/>
      <c r="J7" s="64"/>
    </row>
    <row r="8" spans="2:17" ht="14.45" customHeight="1" x14ac:dyDescent="0.2">
      <c r="B8" s="17" t="s">
        <v>63</v>
      </c>
      <c r="C8" s="68" t="s">
        <v>87</v>
      </c>
      <c r="D8" s="89">
        <v>13</v>
      </c>
      <c r="E8" s="60">
        <v>487</v>
      </c>
      <c r="F8" s="59">
        <v>82</v>
      </c>
      <c r="G8" s="58" t="s">
        <v>61</v>
      </c>
      <c r="H8" s="53">
        <f>SUM(E8:G8)</f>
        <v>569</v>
      </c>
      <c r="I8" s="5"/>
      <c r="J8" s="66"/>
    </row>
    <row r="9" spans="2:17" ht="14.45" customHeight="1" x14ac:dyDescent="0.2">
      <c r="B9" s="17" t="s">
        <v>9</v>
      </c>
      <c r="C9" s="68" t="s">
        <v>70</v>
      </c>
      <c r="D9" s="89">
        <v>1.67</v>
      </c>
      <c r="E9" s="60">
        <v>16</v>
      </c>
      <c r="F9" s="58" t="s">
        <v>61</v>
      </c>
      <c r="G9" s="58" t="s">
        <v>61</v>
      </c>
      <c r="H9" s="53">
        <f>SUM(E9:G9)</f>
        <v>16</v>
      </c>
      <c r="I9" s="5"/>
      <c r="J9" s="64"/>
    </row>
    <row r="10" spans="2:17" ht="14.45" customHeight="1" x14ac:dyDescent="0.2">
      <c r="B10" s="16" t="s">
        <v>10</v>
      </c>
      <c r="C10" s="69" t="s">
        <v>88</v>
      </c>
      <c r="D10" s="90">
        <v>9</v>
      </c>
      <c r="E10" s="63">
        <v>43</v>
      </c>
      <c r="F10" s="51">
        <v>172</v>
      </c>
      <c r="G10" s="58" t="s">
        <v>61</v>
      </c>
      <c r="H10" s="53">
        <f>SUM(E10:G10)</f>
        <v>215</v>
      </c>
      <c r="I10" s="5"/>
      <c r="J10" s="66"/>
    </row>
    <row r="11" spans="2:17" ht="14.45" customHeight="1" x14ac:dyDescent="0.25">
      <c r="B11" s="17" t="s">
        <v>11</v>
      </c>
      <c r="C11" s="71" t="s">
        <v>12</v>
      </c>
      <c r="D11" s="91">
        <f>D7+D8+D9+D10</f>
        <v>33.17</v>
      </c>
      <c r="E11" s="29">
        <f>E7+E8+E9+E10</f>
        <v>700</v>
      </c>
      <c r="F11" s="30">
        <f>F7+F8+F10</f>
        <v>350</v>
      </c>
      <c r="G11" s="30" t="s">
        <v>61</v>
      </c>
      <c r="H11" s="34">
        <f>H7+H8+H9+H10</f>
        <v>1050</v>
      </c>
      <c r="I11" s="5"/>
      <c r="J11" s="64"/>
      <c r="K11" s="44"/>
    </row>
    <row r="12" spans="2:17" ht="14.45" customHeight="1" x14ac:dyDescent="0.25">
      <c r="B12" s="19" t="s">
        <v>13</v>
      </c>
      <c r="C12" s="72"/>
      <c r="D12" s="92"/>
      <c r="E12" s="31"/>
      <c r="F12" s="32"/>
      <c r="G12" s="32"/>
      <c r="H12" s="33"/>
      <c r="I12" s="5"/>
      <c r="J12" s="64"/>
      <c r="L12" s="65"/>
      <c r="M12" s="65"/>
      <c r="N12" s="65"/>
      <c r="O12" s="65"/>
      <c r="P12" s="65"/>
      <c r="Q12" s="65"/>
    </row>
    <row r="13" spans="2:17" ht="14.45" customHeight="1" x14ac:dyDescent="0.2">
      <c r="B13" s="55" t="s">
        <v>74</v>
      </c>
      <c r="C13" s="68" t="s">
        <v>89</v>
      </c>
      <c r="D13" s="89">
        <v>5</v>
      </c>
      <c r="E13" s="85" t="s">
        <v>61</v>
      </c>
      <c r="F13" s="62">
        <v>88</v>
      </c>
      <c r="G13" s="58" t="s">
        <v>61</v>
      </c>
      <c r="H13" s="53">
        <f>SUM(E13:G13)</f>
        <v>88</v>
      </c>
      <c r="I13" s="5"/>
      <c r="J13" s="66"/>
      <c r="K13" s="65"/>
      <c r="L13" s="65"/>
      <c r="M13" s="65"/>
      <c r="N13" s="65"/>
      <c r="O13" s="65"/>
      <c r="P13" s="65"/>
      <c r="Q13" s="65"/>
    </row>
    <row r="14" spans="2:17" ht="14.45" customHeight="1" x14ac:dyDescent="0.2">
      <c r="B14" s="17" t="s">
        <v>14</v>
      </c>
      <c r="C14" s="68" t="s">
        <v>44</v>
      </c>
      <c r="D14" s="89">
        <v>5</v>
      </c>
      <c r="E14" s="85" t="s">
        <v>61</v>
      </c>
      <c r="F14" s="59">
        <v>95</v>
      </c>
      <c r="G14" s="58" t="s">
        <v>61</v>
      </c>
      <c r="H14" s="53">
        <f>SUM(E14:G14)</f>
        <v>95</v>
      </c>
      <c r="I14" s="5"/>
      <c r="J14" s="64"/>
      <c r="K14" s="65"/>
      <c r="L14" s="65"/>
      <c r="M14" s="65"/>
      <c r="N14" s="65"/>
      <c r="O14" s="65"/>
      <c r="P14" s="65"/>
      <c r="Q14" s="65"/>
    </row>
    <row r="15" spans="2:17" ht="14.45" customHeight="1" x14ac:dyDescent="0.2">
      <c r="B15" s="17" t="s">
        <v>15</v>
      </c>
      <c r="C15" s="68" t="s">
        <v>62</v>
      </c>
      <c r="D15" s="89">
        <v>4</v>
      </c>
      <c r="E15" s="85" t="s">
        <v>61</v>
      </c>
      <c r="F15" s="59">
        <v>72</v>
      </c>
      <c r="G15" s="58" t="s">
        <v>61</v>
      </c>
      <c r="H15" s="53">
        <f>SUM(E15:G15)</f>
        <v>72</v>
      </c>
      <c r="I15" s="5"/>
      <c r="J15" s="64"/>
      <c r="K15" s="65"/>
      <c r="L15" s="65"/>
      <c r="M15" s="65"/>
      <c r="N15" s="65"/>
      <c r="O15" s="65"/>
      <c r="P15" s="65"/>
      <c r="Q15" s="65"/>
    </row>
    <row r="16" spans="2:17" ht="14.45" customHeight="1" x14ac:dyDescent="0.2">
      <c r="B16" s="17" t="s">
        <v>16</v>
      </c>
      <c r="C16" s="68" t="s">
        <v>45</v>
      </c>
      <c r="D16" s="89">
        <v>4</v>
      </c>
      <c r="E16" s="60">
        <v>62</v>
      </c>
      <c r="F16" s="58" t="s">
        <v>61</v>
      </c>
      <c r="G16" s="58" t="s">
        <v>61</v>
      </c>
      <c r="H16" s="53">
        <f>SUM(E16:G16)</f>
        <v>62</v>
      </c>
      <c r="I16" s="5"/>
      <c r="J16" s="64"/>
      <c r="K16" s="65"/>
      <c r="L16" s="65"/>
      <c r="M16" s="65"/>
      <c r="N16" s="65"/>
      <c r="O16" s="65"/>
      <c r="P16" s="65"/>
      <c r="Q16" s="65"/>
    </row>
    <row r="17" spans="2:17" ht="14.45" customHeight="1" x14ac:dyDescent="0.2">
      <c r="B17" s="17" t="s">
        <v>17</v>
      </c>
      <c r="C17" s="68" t="s">
        <v>69</v>
      </c>
      <c r="D17" s="89">
        <v>4</v>
      </c>
      <c r="E17" s="63">
        <v>18</v>
      </c>
      <c r="F17" s="51" t="s">
        <v>61</v>
      </c>
      <c r="G17" s="51" t="s">
        <v>61</v>
      </c>
      <c r="H17" s="53">
        <f>SUM(E17:G17)</f>
        <v>18</v>
      </c>
      <c r="I17" s="5"/>
      <c r="J17" s="64"/>
      <c r="K17" s="65"/>
      <c r="L17" s="65"/>
      <c r="M17" s="65"/>
      <c r="N17" s="65"/>
      <c r="O17" s="65"/>
      <c r="P17" s="65"/>
      <c r="Q17" s="65"/>
    </row>
    <row r="18" spans="2:17" ht="14.45" customHeight="1" x14ac:dyDescent="0.25">
      <c r="B18" s="17"/>
      <c r="C18" s="71" t="s">
        <v>18</v>
      </c>
      <c r="D18" s="91">
        <f>D13+D14+D15+D16+D17</f>
        <v>22</v>
      </c>
      <c r="E18" s="29">
        <f>E16+E17</f>
        <v>80</v>
      </c>
      <c r="F18" s="30">
        <f>F14+F15+F13</f>
        <v>255</v>
      </c>
      <c r="G18" s="30" t="s">
        <v>61</v>
      </c>
      <c r="H18" s="34">
        <f>H14+H15+H13+H16+H17</f>
        <v>335</v>
      </c>
      <c r="I18" s="5"/>
      <c r="J18" s="64"/>
      <c r="K18" s="70"/>
      <c r="L18" s="65"/>
      <c r="M18" s="65"/>
      <c r="N18" s="65"/>
      <c r="O18" s="65"/>
      <c r="P18" s="65"/>
      <c r="Q18" s="65"/>
    </row>
    <row r="19" spans="2:17" ht="14.45" customHeight="1" x14ac:dyDescent="0.25">
      <c r="B19" s="19" t="s">
        <v>64</v>
      </c>
      <c r="C19" s="72"/>
      <c r="D19" s="92"/>
      <c r="E19" s="31"/>
      <c r="F19" s="32"/>
      <c r="G19" s="32"/>
      <c r="H19" s="33"/>
      <c r="I19" s="5"/>
      <c r="J19" s="64"/>
      <c r="K19" s="65"/>
      <c r="L19" s="65"/>
      <c r="M19" s="65"/>
      <c r="N19" s="65"/>
      <c r="O19" s="65"/>
      <c r="P19" s="65"/>
      <c r="Q19" s="65"/>
    </row>
    <row r="20" spans="2:17" ht="14.45" customHeight="1" x14ac:dyDescent="0.2">
      <c r="B20" s="17" t="s">
        <v>19</v>
      </c>
      <c r="C20" s="68" t="s">
        <v>39</v>
      </c>
      <c r="D20" s="89">
        <v>1.33</v>
      </c>
      <c r="E20" s="86" t="s">
        <v>61</v>
      </c>
      <c r="F20" s="48" t="s">
        <v>61</v>
      </c>
      <c r="G20" s="48" t="s">
        <v>61</v>
      </c>
      <c r="H20" s="49" t="s">
        <v>61</v>
      </c>
      <c r="I20" s="5"/>
      <c r="J20" s="64"/>
      <c r="K20" s="65"/>
      <c r="L20" s="65"/>
      <c r="M20" s="65"/>
      <c r="N20" s="65"/>
      <c r="O20" s="65"/>
      <c r="P20" s="65"/>
      <c r="Q20" s="65"/>
    </row>
    <row r="21" spans="2:17" ht="14.45" customHeight="1" x14ac:dyDescent="0.2">
      <c r="B21" s="56" t="s">
        <v>79</v>
      </c>
      <c r="C21" s="68" t="s">
        <v>86</v>
      </c>
      <c r="D21" s="89">
        <v>8.5</v>
      </c>
      <c r="E21" s="60">
        <v>101</v>
      </c>
      <c r="F21" s="58">
        <v>0</v>
      </c>
      <c r="G21" s="58" t="s">
        <v>61</v>
      </c>
      <c r="H21" s="53">
        <f>SUM(E21:G21)</f>
        <v>101</v>
      </c>
      <c r="I21" s="5"/>
      <c r="J21" s="64"/>
      <c r="K21" s="65"/>
      <c r="L21" s="65"/>
      <c r="M21" s="65"/>
      <c r="N21" s="65"/>
      <c r="O21" s="65"/>
      <c r="P21" s="65"/>
      <c r="Q21" s="65"/>
    </row>
    <row r="22" spans="2:17" ht="14.45" customHeight="1" x14ac:dyDescent="0.2">
      <c r="B22" s="17" t="s">
        <v>53</v>
      </c>
      <c r="C22" s="40"/>
      <c r="D22" s="89"/>
      <c r="E22" s="85" t="s">
        <v>61</v>
      </c>
      <c r="F22" s="58" t="s">
        <v>61</v>
      </c>
      <c r="G22" s="58" t="s">
        <v>61</v>
      </c>
      <c r="H22" s="61" t="s">
        <v>58</v>
      </c>
      <c r="I22" s="5"/>
      <c r="J22" s="64"/>
      <c r="K22" s="65"/>
      <c r="L22" s="65"/>
      <c r="M22" s="65"/>
      <c r="N22" s="65"/>
      <c r="O22" s="65"/>
      <c r="P22" s="65"/>
      <c r="Q22" s="65"/>
    </row>
    <row r="23" spans="2:17" ht="14.45" customHeight="1" x14ac:dyDescent="0.2">
      <c r="B23" s="17" t="s">
        <v>54</v>
      </c>
      <c r="C23" s="68" t="s">
        <v>42</v>
      </c>
      <c r="D23" s="93">
        <v>6</v>
      </c>
      <c r="E23" s="60">
        <v>27</v>
      </c>
      <c r="F23" s="58" t="s">
        <v>61</v>
      </c>
      <c r="G23" s="58" t="s">
        <v>61</v>
      </c>
      <c r="H23" s="53">
        <f>SUM(E23:G23)</f>
        <v>27</v>
      </c>
      <c r="I23" s="5"/>
      <c r="J23" s="64"/>
      <c r="K23" s="65"/>
      <c r="L23" s="65"/>
      <c r="M23" s="65"/>
      <c r="N23" s="65"/>
      <c r="O23" s="65"/>
      <c r="P23" s="65"/>
      <c r="Q23" s="65"/>
    </row>
    <row r="24" spans="2:17" ht="14.45" customHeight="1" x14ac:dyDescent="0.2">
      <c r="B24" s="17" t="s">
        <v>55</v>
      </c>
      <c r="C24" s="68" t="s">
        <v>39</v>
      </c>
      <c r="D24" s="93">
        <v>1.5</v>
      </c>
      <c r="E24" s="85" t="s">
        <v>61</v>
      </c>
      <c r="F24" s="58" t="s">
        <v>61</v>
      </c>
      <c r="G24" s="58" t="s">
        <v>61</v>
      </c>
      <c r="H24" s="61" t="s">
        <v>61</v>
      </c>
      <c r="I24" s="5"/>
      <c r="J24" s="64"/>
      <c r="K24" s="65"/>
      <c r="L24" s="65"/>
      <c r="M24" s="65"/>
      <c r="N24" s="65"/>
      <c r="O24" s="65"/>
      <c r="P24" s="65"/>
      <c r="Q24" s="65"/>
    </row>
    <row r="25" spans="2:17" ht="14.45" customHeight="1" x14ac:dyDescent="0.2">
      <c r="B25" s="17" t="s">
        <v>56</v>
      </c>
      <c r="C25" s="68" t="s">
        <v>42</v>
      </c>
      <c r="D25" s="93">
        <v>3</v>
      </c>
      <c r="E25" s="85">
        <v>5</v>
      </c>
      <c r="F25" s="58" t="s">
        <v>61</v>
      </c>
      <c r="G25" s="58" t="s">
        <v>61</v>
      </c>
      <c r="H25" s="53">
        <f>SUM(E25:G25)</f>
        <v>5</v>
      </c>
      <c r="I25" s="5"/>
      <c r="J25" s="64"/>
      <c r="K25" s="65"/>
      <c r="L25" s="65"/>
      <c r="M25" s="65"/>
      <c r="N25" s="65"/>
      <c r="O25" s="65"/>
      <c r="P25" s="65"/>
      <c r="Q25" s="65"/>
    </row>
    <row r="26" spans="2:17" ht="14.45" customHeight="1" x14ac:dyDescent="0.2">
      <c r="B26" s="17" t="s">
        <v>20</v>
      </c>
      <c r="C26" s="68" t="s">
        <v>48</v>
      </c>
      <c r="D26" s="89">
        <v>8</v>
      </c>
      <c r="E26" s="60">
        <v>146</v>
      </c>
      <c r="F26" s="59">
        <v>1</v>
      </c>
      <c r="G26" s="58" t="s">
        <v>61</v>
      </c>
      <c r="H26" s="53">
        <f t="shared" ref="H26:H36" si="0">SUM(E26:G26)</f>
        <v>147</v>
      </c>
      <c r="I26" s="5"/>
      <c r="J26" s="64"/>
      <c r="K26" s="65"/>
      <c r="L26" s="65"/>
      <c r="M26" s="65"/>
      <c r="N26" s="65"/>
      <c r="O26" s="65"/>
      <c r="P26" s="65"/>
      <c r="Q26" s="65"/>
    </row>
    <row r="27" spans="2:17" ht="14.45" customHeight="1" x14ac:dyDescent="0.2">
      <c r="B27" s="17" t="s">
        <v>75</v>
      </c>
      <c r="C27" s="68" t="s">
        <v>76</v>
      </c>
      <c r="D27" s="89">
        <v>5</v>
      </c>
      <c r="E27" s="60">
        <v>64</v>
      </c>
      <c r="F27" s="58" t="s">
        <v>61</v>
      </c>
      <c r="G27" s="58" t="s">
        <v>61</v>
      </c>
      <c r="H27" s="53">
        <f t="shared" si="0"/>
        <v>64</v>
      </c>
      <c r="I27" s="5"/>
      <c r="J27" s="66"/>
      <c r="K27" s="65"/>
      <c r="L27" s="65"/>
      <c r="M27" s="65"/>
      <c r="N27" s="65"/>
      <c r="O27" s="65"/>
      <c r="P27" s="65"/>
      <c r="Q27" s="65"/>
    </row>
    <row r="28" spans="2:17" ht="14.45" customHeight="1" x14ac:dyDescent="0.2">
      <c r="B28" s="17" t="s">
        <v>21</v>
      </c>
      <c r="C28" s="68" t="s">
        <v>90</v>
      </c>
      <c r="D28" s="89">
        <v>9</v>
      </c>
      <c r="E28" s="60">
        <v>106</v>
      </c>
      <c r="F28" s="59">
        <v>11</v>
      </c>
      <c r="G28" s="58" t="s">
        <v>61</v>
      </c>
      <c r="H28" s="53">
        <f t="shared" si="0"/>
        <v>117</v>
      </c>
      <c r="I28" s="5"/>
      <c r="J28" s="64"/>
      <c r="K28" s="65"/>
      <c r="L28" s="65"/>
      <c r="M28" s="65"/>
      <c r="N28" s="65"/>
      <c r="O28" s="65"/>
      <c r="P28" s="65"/>
      <c r="Q28" s="65"/>
    </row>
    <row r="29" spans="2:17" ht="14.45" customHeight="1" x14ac:dyDescent="0.2">
      <c r="B29" s="17" t="s">
        <v>66</v>
      </c>
      <c r="C29" s="68" t="s">
        <v>48</v>
      </c>
      <c r="D29" s="89">
        <v>19</v>
      </c>
      <c r="E29" s="60">
        <v>513</v>
      </c>
      <c r="F29" s="59">
        <v>395</v>
      </c>
      <c r="G29" s="58" t="s">
        <v>61</v>
      </c>
      <c r="H29" s="53">
        <f t="shared" si="0"/>
        <v>908</v>
      </c>
      <c r="I29" s="5"/>
      <c r="J29" s="66"/>
      <c r="K29" s="65"/>
      <c r="L29" s="65"/>
      <c r="M29" s="65"/>
      <c r="N29" s="65"/>
      <c r="O29" s="65"/>
      <c r="P29" s="65"/>
      <c r="Q29" s="65"/>
    </row>
    <row r="30" spans="2:17" ht="15" customHeight="1" x14ac:dyDescent="0.2">
      <c r="B30" s="17" t="s">
        <v>67</v>
      </c>
      <c r="C30" s="68" t="s">
        <v>78</v>
      </c>
      <c r="D30" s="89">
        <v>10</v>
      </c>
      <c r="E30" s="60">
        <v>77</v>
      </c>
      <c r="F30" s="59">
        <v>16</v>
      </c>
      <c r="G30" s="58" t="s">
        <v>61</v>
      </c>
      <c r="H30" s="53">
        <f t="shared" si="0"/>
        <v>93</v>
      </c>
      <c r="I30" s="5"/>
      <c r="J30" s="67"/>
      <c r="K30" s="65"/>
      <c r="L30" s="65"/>
      <c r="M30" s="65"/>
      <c r="N30" s="65"/>
      <c r="O30" s="65"/>
      <c r="P30" s="65"/>
      <c r="Q30" s="65"/>
    </row>
    <row r="31" spans="2:17" ht="14.45" customHeight="1" x14ac:dyDescent="0.2">
      <c r="B31" s="17" t="s">
        <v>22</v>
      </c>
      <c r="C31" s="68" t="s">
        <v>40</v>
      </c>
      <c r="D31" s="89">
        <v>9</v>
      </c>
      <c r="E31" s="60">
        <v>81</v>
      </c>
      <c r="F31" s="59">
        <v>30</v>
      </c>
      <c r="G31" s="58" t="s">
        <v>61</v>
      </c>
      <c r="H31" s="53">
        <f t="shared" si="0"/>
        <v>111</v>
      </c>
      <c r="I31" s="5"/>
      <c r="J31" s="64"/>
      <c r="K31" s="65"/>
      <c r="L31" s="65"/>
      <c r="M31" s="65"/>
      <c r="N31" s="65"/>
      <c r="O31" s="65"/>
      <c r="P31" s="65"/>
      <c r="Q31" s="65"/>
    </row>
    <row r="32" spans="2:17" ht="14.45" customHeight="1" x14ac:dyDescent="0.2">
      <c r="B32" s="17" t="s">
        <v>52</v>
      </c>
      <c r="C32" s="68" t="s">
        <v>40</v>
      </c>
      <c r="D32" s="89">
        <v>0</v>
      </c>
      <c r="E32" s="60">
        <v>62</v>
      </c>
      <c r="F32" s="59">
        <v>13</v>
      </c>
      <c r="G32" s="58" t="s">
        <v>61</v>
      </c>
      <c r="H32" s="53">
        <f t="shared" si="0"/>
        <v>75</v>
      </c>
      <c r="I32" s="5"/>
      <c r="J32" s="64"/>
      <c r="K32" s="65"/>
      <c r="L32" s="65"/>
      <c r="M32" s="65"/>
      <c r="N32" s="65"/>
      <c r="O32" s="65"/>
      <c r="P32" s="65"/>
      <c r="Q32" s="65"/>
    </row>
    <row r="33" spans="2:17" ht="14.45" customHeight="1" x14ac:dyDescent="0.2">
      <c r="B33" s="17" t="s">
        <v>77</v>
      </c>
      <c r="C33" s="68" t="s">
        <v>81</v>
      </c>
      <c r="D33" s="89">
        <v>6</v>
      </c>
      <c r="E33" s="60">
        <v>84</v>
      </c>
      <c r="F33" s="58">
        <v>54</v>
      </c>
      <c r="G33" s="58" t="s">
        <v>61</v>
      </c>
      <c r="H33" s="53">
        <f t="shared" si="0"/>
        <v>138</v>
      </c>
      <c r="I33" s="5"/>
      <c r="J33" s="64"/>
      <c r="K33" s="65"/>
      <c r="L33" s="65"/>
      <c r="M33" s="65"/>
      <c r="N33" s="65"/>
      <c r="O33" s="65"/>
      <c r="P33" s="65"/>
      <c r="Q33" s="65"/>
    </row>
    <row r="34" spans="2:17" ht="14.45" customHeight="1" x14ac:dyDescent="0.2">
      <c r="B34" s="17" t="s">
        <v>23</v>
      </c>
      <c r="C34" s="68" t="s">
        <v>41</v>
      </c>
      <c r="D34" s="89">
        <v>3</v>
      </c>
      <c r="E34" s="60">
        <v>22</v>
      </c>
      <c r="F34" s="58" t="s">
        <v>61</v>
      </c>
      <c r="G34" s="58" t="s">
        <v>61</v>
      </c>
      <c r="H34" s="53">
        <f t="shared" si="0"/>
        <v>22</v>
      </c>
      <c r="I34" s="5"/>
      <c r="J34" s="64"/>
      <c r="K34" s="65"/>
      <c r="L34" s="65"/>
      <c r="M34" s="65"/>
      <c r="N34" s="65"/>
      <c r="O34" s="65"/>
      <c r="P34" s="65"/>
      <c r="Q34" s="65"/>
    </row>
    <row r="35" spans="2:17" ht="14.45" customHeight="1" x14ac:dyDescent="0.2">
      <c r="B35" s="17" t="s">
        <v>24</v>
      </c>
      <c r="C35" s="68" t="s">
        <v>42</v>
      </c>
      <c r="D35" s="89">
        <v>7.5</v>
      </c>
      <c r="E35" s="60">
        <v>208</v>
      </c>
      <c r="F35" s="58" t="s">
        <v>61</v>
      </c>
      <c r="G35" s="58" t="s">
        <v>61</v>
      </c>
      <c r="H35" s="53">
        <f t="shared" si="0"/>
        <v>208</v>
      </c>
      <c r="I35" s="5"/>
      <c r="J35" s="64"/>
      <c r="K35" s="65"/>
      <c r="L35" s="65"/>
      <c r="M35" s="65"/>
      <c r="N35" s="65"/>
      <c r="O35" s="65"/>
      <c r="P35" s="65"/>
      <c r="Q35" s="65"/>
    </row>
    <row r="36" spans="2:17" ht="14.45" customHeight="1" x14ac:dyDescent="0.2">
      <c r="B36" s="17" t="s">
        <v>25</v>
      </c>
      <c r="C36" s="68" t="s">
        <v>43</v>
      </c>
      <c r="D36" s="89">
        <v>3.67</v>
      </c>
      <c r="E36" s="60">
        <v>15</v>
      </c>
      <c r="F36" s="58" t="s">
        <v>61</v>
      </c>
      <c r="G36" s="58" t="s">
        <v>61</v>
      </c>
      <c r="H36" s="53">
        <f t="shared" si="0"/>
        <v>15</v>
      </c>
      <c r="I36" s="5"/>
      <c r="J36" s="64"/>
      <c r="K36" s="65"/>
      <c r="L36" s="65"/>
      <c r="M36" s="65"/>
      <c r="N36" s="65"/>
      <c r="O36" s="65"/>
      <c r="P36" s="65"/>
      <c r="Q36" s="65"/>
    </row>
    <row r="37" spans="2:17" ht="14.45" customHeight="1" x14ac:dyDescent="0.2">
      <c r="B37" s="17" t="s">
        <v>49</v>
      </c>
      <c r="C37" s="40" t="s">
        <v>91</v>
      </c>
      <c r="D37" s="89">
        <v>2.5</v>
      </c>
      <c r="E37" s="86" t="s">
        <v>61</v>
      </c>
      <c r="F37" s="48" t="s">
        <v>61</v>
      </c>
      <c r="G37" s="48" t="s">
        <v>61</v>
      </c>
      <c r="H37" s="49" t="s">
        <v>61</v>
      </c>
      <c r="I37" s="5"/>
      <c r="J37" s="66"/>
      <c r="K37" s="65"/>
      <c r="L37" s="65"/>
      <c r="M37" s="65"/>
      <c r="N37" s="65"/>
      <c r="O37" s="65"/>
      <c r="P37" s="65"/>
      <c r="Q37" s="65"/>
    </row>
    <row r="38" spans="2:17" ht="14.45" customHeight="1" x14ac:dyDescent="0.25">
      <c r="B38" s="17"/>
      <c r="C38" s="18" t="s">
        <v>26</v>
      </c>
      <c r="D38" s="91">
        <f>SUM(D20:D37)</f>
        <v>103</v>
      </c>
      <c r="E38" s="29">
        <f>E23+E26+E21+E27+E28+E29+E30+E31+E32+E33+E34+E35+E36+E25</f>
        <v>1511</v>
      </c>
      <c r="F38" s="30">
        <f>F26+F28+F29+F30+F31+F32+F33</f>
        <v>520</v>
      </c>
      <c r="G38" s="30" t="s">
        <v>61</v>
      </c>
      <c r="H38" s="34">
        <f>H23+H26+H21+H27+H28+H29+H30+H31+H32+H33+H34+H35+H36+H25</f>
        <v>2031</v>
      </c>
      <c r="I38" s="5"/>
      <c r="J38" s="64"/>
      <c r="K38" s="70"/>
      <c r="L38" s="65"/>
      <c r="M38" s="65"/>
      <c r="N38" s="65"/>
      <c r="O38" s="65"/>
      <c r="P38" s="65"/>
      <c r="Q38" s="65"/>
    </row>
    <row r="39" spans="2:17" ht="14.45" customHeight="1" x14ac:dyDescent="0.25">
      <c r="B39" s="19" t="s">
        <v>27</v>
      </c>
      <c r="C39" s="20"/>
      <c r="D39" s="92"/>
      <c r="E39" s="31"/>
      <c r="F39" s="32"/>
      <c r="G39" s="32"/>
      <c r="H39" s="33"/>
      <c r="I39" s="5"/>
      <c r="J39" s="64"/>
      <c r="K39" s="65"/>
      <c r="L39" s="65"/>
      <c r="M39" s="65"/>
      <c r="N39" s="65"/>
      <c r="O39" s="65"/>
      <c r="P39" s="65"/>
      <c r="Q39" s="65"/>
    </row>
    <row r="40" spans="2:17" ht="14.45" customHeight="1" x14ac:dyDescent="0.2">
      <c r="B40" s="17" t="s">
        <v>28</v>
      </c>
      <c r="C40" s="41" t="s">
        <v>46</v>
      </c>
      <c r="D40" s="94">
        <v>5.5</v>
      </c>
      <c r="E40" s="86" t="s">
        <v>61</v>
      </c>
      <c r="F40" s="48" t="s">
        <v>61</v>
      </c>
      <c r="G40" s="48" t="s">
        <v>61</v>
      </c>
      <c r="H40" s="49" t="s">
        <v>61</v>
      </c>
      <c r="I40" s="5"/>
      <c r="J40" s="64"/>
      <c r="K40" s="65"/>
      <c r="L40" s="65"/>
      <c r="M40" s="65"/>
      <c r="N40" s="65"/>
      <c r="O40" s="65"/>
      <c r="P40" s="65"/>
      <c r="Q40" s="65"/>
    </row>
    <row r="41" spans="2:17" ht="14.45" customHeight="1" x14ac:dyDescent="0.25">
      <c r="B41" s="17"/>
      <c r="C41" s="18" t="s">
        <v>29</v>
      </c>
      <c r="D41" s="91">
        <f>D40</f>
        <v>5.5</v>
      </c>
      <c r="E41" s="29" t="s">
        <v>61</v>
      </c>
      <c r="F41" s="30" t="s">
        <v>61</v>
      </c>
      <c r="G41" s="30" t="s">
        <v>61</v>
      </c>
      <c r="H41" s="30" t="s">
        <v>61</v>
      </c>
      <c r="I41" s="5"/>
      <c r="J41" s="64"/>
      <c r="K41" s="65"/>
      <c r="L41" s="65"/>
      <c r="M41" s="65"/>
      <c r="N41" s="65"/>
      <c r="O41" s="65"/>
      <c r="P41" s="65"/>
      <c r="Q41" s="65"/>
    </row>
    <row r="42" spans="2:17" ht="14.45" customHeight="1" x14ac:dyDescent="0.25">
      <c r="B42" s="19" t="s">
        <v>30</v>
      </c>
      <c r="C42" s="20"/>
      <c r="D42" s="92"/>
      <c r="E42" s="87"/>
      <c r="F42" s="32"/>
      <c r="G42" s="32"/>
      <c r="H42" s="33"/>
      <c r="I42" s="5"/>
      <c r="J42" s="64"/>
      <c r="K42" s="65"/>
      <c r="L42" s="65"/>
      <c r="M42" s="65"/>
      <c r="N42" s="65"/>
      <c r="O42" s="65"/>
      <c r="P42" s="65"/>
      <c r="Q42" s="65"/>
    </row>
    <row r="43" spans="2:17" ht="14.45" customHeight="1" x14ac:dyDescent="0.2">
      <c r="B43" s="17" t="s">
        <v>71</v>
      </c>
      <c r="C43" s="68" t="s">
        <v>42</v>
      </c>
      <c r="D43" s="89">
        <v>5</v>
      </c>
      <c r="E43" s="57">
        <v>110</v>
      </c>
      <c r="F43" s="58" t="s">
        <v>61</v>
      </c>
      <c r="G43" s="58" t="s">
        <v>61</v>
      </c>
      <c r="H43" s="53">
        <f t="shared" ref="H43:H49" si="1">SUM(E43:G43)</f>
        <v>110</v>
      </c>
      <c r="I43" s="5"/>
      <c r="J43" s="64"/>
      <c r="K43" s="65"/>
      <c r="L43" s="65"/>
      <c r="M43" s="65"/>
      <c r="N43" s="65"/>
      <c r="O43" s="65"/>
      <c r="P43" s="65"/>
      <c r="Q43" s="65"/>
    </row>
    <row r="44" spans="2:17" ht="14.45" customHeight="1" x14ac:dyDescent="0.2">
      <c r="B44" s="17" t="s">
        <v>31</v>
      </c>
      <c r="C44" s="68" t="s">
        <v>92</v>
      </c>
      <c r="D44" s="89">
        <v>6</v>
      </c>
      <c r="E44" s="60">
        <v>38</v>
      </c>
      <c r="F44" s="59">
        <v>55</v>
      </c>
      <c r="G44" s="58" t="s">
        <v>61</v>
      </c>
      <c r="H44" s="53">
        <f t="shared" si="1"/>
        <v>93</v>
      </c>
      <c r="I44" s="5"/>
      <c r="J44" s="66"/>
      <c r="K44" s="65"/>
      <c r="L44" s="65"/>
      <c r="M44" s="65"/>
      <c r="N44" s="65"/>
      <c r="O44" s="65"/>
      <c r="P44" s="65"/>
      <c r="Q44" s="65"/>
    </row>
    <row r="45" spans="2:17" ht="14.45" customHeight="1" x14ac:dyDescent="0.2">
      <c r="B45" s="17" t="s">
        <v>32</v>
      </c>
      <c r="C45" s="68" t="s">
        <v>57</v>
      </c>
      <c r="D45" s="89">
        <v>3.67</v>
      </c>
      <c r="E45" s="60">
        <v>41</v>
      </c>
      <c r="F45" s="59">
        <v>43</v>
      </c>
      <c r="G45" s="58" t="s">
        <v>61</v>
      </c>
      <c r="H45" s="53">
        <f t="shared" si="1"/>
        <v>84</v>
      </c>
      <c r="I45" s="5"/>
      <c r="J45" s="64"/>
      <c r="L45" s="65"/>
      <c r="M45" s="65"/>
      <c r="N45" s="65"/>
      <c r="O45" s="65"/>
      <c r="P45" s="65"/>
      <c r="Q45" s="65"/>
    </row>
    <row r="46" spans="2:17" ht="14.45" customHeight="1" x14ac:dyDescent="0.2">
      <c r="B46" s="17" t="s">
        <v>65</v>
      </c>
      <c r="C46" s="68" t="s">
        <v>93</v>
      </c>
      <c r="D46" s="89">
        <v>7.67</v>
      </c>
      <c r="E46" s="60">
        <v>102</v>
      </c>
      <c r="F46" s="59">
        <v>80</v>
      </c>
      <c r="G46" s="58" t="s">
        <v>61</v>
      </c>
      <c r="H46" s="53">
        <f t="shared" si="1"/>
        <v>182</v>
      </c>
      <c r="I46" s="5"/>
      <c r="J46" s="66"/>
      <c r="L46" s="65"/>
      <c r="M46" s="65"/>
      <c r="N46" s="65"/>
      <c r="O46" s="65"/>
      <c r="P46" s="65"/>
      <c r="Q46" s="65"/>
    </row>
    <row r="47" spans="2:17" ht="14.45" customHeight="1" x14ac:dyDescent="0.2">
      <c r="B47" s="17" t="s">
        <v>33</v>
      </c>
      <c r="C47" s="68" t="s">
        <v>94</v>
      </c>
      <c r="D47" s="89">
        <v>10.34</v>
      </c>
      <c r="E47" s="85">
        <v>8</v>
      </c>
      <c r="F47" s="59">
        <v>218</v>
      </c>
      <c r="G47" s="59">
        <v>30</v>
      </c>
      <c r="H47" s="53">
        <f t="shared" si="1"/>
        <v>256</v>
      </c>
      <c r="I47" s="5"/>
      <c r="J47" s="64"/>
      <c r="L47" s="65"/>
      <c r="M47" s="65"/>
      <c r="N47" s="65"/>
      <c r="O47" s="65"/>
      <c r="P47" s="65"/>
      <c r="Q47" s="65"/>
    </row>
    <row r="48" spans="2:17" ht="14.45" customHeight="1" x14ac:dyDescent="0.2">
      <c r="B48" s="17" t="s">
        <v>34</v>
      </c>
      <c r="C48" s="68" t="s">
        <v>44</v>
      </c>
      <c r="D48" s="89">
        <v>1</v>
      </c>
      <c r="E48" s="85" t="s">
        <v>61</v>
      </c>
      <c r="F48" s="59">
        <v>7</v>
      </c>
      <c r="G48" s="58" t="s">
        <v>61</v>
      </c>
      <c r="H48" s="53">
        <f t="shared" si="1"/>
        <v>7</v>
      </c>
      <c r="I48" s="5"/>
      <c r="J48" s="64"/>
      <c r="L48" s="65"/>
      <c r="M48" s="65"/>
      <c r="N48" s="65"/>
      <c r="O48" s="65"/>
      <c r="P48" s="65"/>
      <c r="Q48" s="65"/>
    </row>
    <row r="49" spans="2:17" ht="14.45" customHeight="1" x14ac:dyDescent="0.2">
      <c r="B49" s="17" t="s">
        <v>35</v>
      </c>
      <c r="C49" s="69" t="s">
        <v>95</v>
      </c>
      <c r="D49" s="90">
        <v>7</v>
      </c>
      <c r="E49" s="85" t="s">
        <v>61</v>
      </c>
      <c r="F49" s="51">
        <v>70</v>
      </c>
      <c r="G49" s="58" t="s">
        <v>61</v>
      </c>
      <c r="H49" s="53">
        <f t="shared" si="1"/>
        <v>70</v>
      </c>
      <c r="I49" s="5"/>
      <c r="J49" s="64"/>
      <c r="K49" s="44"/>
      <c r="L49" s="65"/>
      <c r="M49" s="65"/>
      <c r="N49" s="65"/>
      <c r="O49" s="65"/>
      <c r="P49" s="65"/>
      <c r="Q49" s="65"/>
    </row>
    <row r="50" spans="2:17" ht="14.45" customHeight="1" x14ac:dyDescent="0.25">
      <c r="B50" s="17"/>
      <c r="C50" s="18" t="s">
        <v>36</v>
      </c>
      <c r="D50" s="91">
        <f>D43+D44+D45+D46+D47+D48+D49</f>
        <v>40.68</v>
      </c>
      <c r="E50" s="29">
        <f>E43+E44+E45+E46+E47</f>
        <v>299</v>
      </c>
      <c r="F50" s="30">
        <f>F44+F45+F46+F47+F48+F49</f>
        <v>473</v>
      </c>
      <c r="G50" s="30">
        <f>G47</f>
        <v>30</v>
      </c>
      <c r="H50" s="34">
        <f>H43+H44+H45+H46+H47+H48+H49</f>
        <v>802</v>
      </c>
      <c r="I50" s="5"/>
      <c r="J50" s="5"/>
      <c r="L50" s="65"/>
      <c r="M50" s="65"/>
      <c r="N50" s="65"/>
      <c r="O50" s="65"/>
      <c r="P50" s="65"/>
      <c r="Q50" s="65"/>
    </row>
    <row r="51" spans="2:17" ht="14.45" customHeight="1" x14ac:dyDescent="0.25">
      <c r="B51" s="45" t="s">
        <v>59</v>
      </c>
      <c r="C51" s="42" t="s">
        <v>58</v>
      </c>
      <c r="D51" s="95" t="s">
        <v>58</v>
      </c>
      <c r="E51" s="35"/>
      <c r="F51" s="36"/>
      <c r="G51" s="36"/>
      <c r="H51" s="46"/>
      <c r="I51" s="5"/>
      <c r="J51" s="5"/>
      <c r="L51" s="65"/>
      <c r="M51" s="65"/>
      <c r="N51" s="65"/>
      <c r="O51" s="65"/>
      <c r="P51" s="65"/>
      <c r="Q51" s="65"/>
    </row>
    <row r="52" spans="2:17" ht="14.45" customHeight="1" x14ac:dyDescent="0.2">
      <c r="B52" s="17" t="s">
        <v>60</v>
      </c>
      <c r="C52" s="40" t="s">
        <v>50</v>
      </c>
      <c r="D52" s="89">
        <v>3.49</v>
      </c>
      <c r="E52" s="27" t="s">
        <v>61</v>
      </c>
      <c r="F52" s="28" t="s">
        <v>61</v>
      </c>
      <c r="G52" s="28" t="s">
        <v>61</v>
      </c>
      <c r="H52" s="49" t="s">
        <v>61</v>
      </c>
      <c r="I52" s="5"/>
      <c r="J52" s="5"/>
      <c r="L52" s="65"/>
      <c r="M52" s="65"/>
      <c r="N52" s="65"/>
      <c r="O52" s="65"/>
      <c r="P52" s="65"/>
      <c r="Q52" s="65"/>
    </row>
    <row r="53" spans="2:17" ht="14.45" customHeight="1" x14ac:dyDescent="0.25">
      <c r="B53" s="17"/>
      <c r="C53" s="18"/>
      <c r="D53" s="91" t="s">
        <v>58</v>
      </c>
      <c r="E53" s="29" t="s">
        <v>61</v>
      </c>
      <c r="F53" s="30" t="s">
        <v>61</v>
      </c>
      <c r="G53" s="30" t="s">
        <v>61</v>
      </c>
      <c r="H53" s="30" t="s">
        <v>61</v>
      </c>
      <c r="I53" s="5"/>
      <c r="J53" s="5"/>
      <c r="L53" s="65"/>
      <c r="M53" s="65"/>
      <c r="N53" s="65"/>
      <c r="O53" s="65"/>
      <c r="P53" s="65"/>
      <c r="Q53" s="65"/>
    </row>
    <row r="54" spans="2:17" ht="14.45" customHeight="1" x14ac:dyDescent="0.25">
      <c r="B54" s="47" t="s">
        <v>80</v>
      </c>
      <c r="C54" s="40" t="s">
        <v>58</v>
      </c>
      <c r="D54" s="89"/>
      <c r="E54" s="24"/>
      <c r="F54" s="25"/>
      <c r="G54" s="25"/>
      <c r="H54" s="26" t="s">
        <v>58</v>
      </c>
      <c r="I54" s="5"/>
      <c r="J54" s="5"/>
      <c r="L54" s="65"/>
      <c r="M54" s="65"/>
      <c r="N54" s="65"/>
      <c r="O54" s="65"/>
      <c r="P54" s="65"/>
      <c r="Q54" s="65"/>
    </row>
    <row r="55" spans="2:17" ht="14.25" customHeight="1" x14ac:dyDescent="0.2">
      <c r="B55" s="43" t="s">
        <v>82</v>
      </c>
      <c r="C55" s="40" t="s">
        <v>47</v>
      </c>
      <c r="D55" s="89">
        <v>1.65</v>
      </c>
      <c r="E55" s="27" t="s">
        <v>61</v>
      </c>
      <c r="F55" s="28" t="s">
        <v>61</v>
      </c>
      <c r="G55" s="28" t="s">
        <v>61</v>
      </c>
      <c r="H55" s="49" t="s">
        <v>61</v>
      </c>
      <c r="I55" s="5"/>
      <c r="J55" s="5"/>
      <c r="L55" s="65"/>
      <c r="M55" s="65"/>
      <c r="N55" s="65"/>
      <c r="O55" s="65"/>
      <c r="P55" s="65"/>
      <c r="Q55" s="65"/>
    </row>
    <row r="56" spans="2:17" ht="14.45" customHeight="1" x14ac:dyDescent="0.25">
      <c r="B56" s="17"/>
      <c r="C56" s="18"/>
      <c r="D56" s="91" t="s">
        <v>58</v>
      </c>
      <c r="E56" s="29" t="s">
        <v>61</v>
      </c>
      <c r="F56" s="30" t="s">
        <v>61</v>
      </c>
      <c r="G56" s="30" t="s">
        <v>61</v>
      </c>
      <c r="H56" s="30" t="s">
        <v>61</v>
      </c>
      <c r="I56" s="5"/>
      <c r="J56" s="5"/>
      <c r="L56" s="65"/>
      <c r="M56" s="65"/>
      <c r="N56" s="65"/>
      <c r="O56" s="65"/>
      <c r="P56" s="65"/>
      <c r="Q56" s="65"/>
    </row>
    <row r="57" spans="2:17" ht="14.45" customHeight="1" x14ac:dyDescent="0.2">
      <c r="B57" s="17"/>
      <c r="C57" s="42" t="s">
        <v>72</v>
      </c>
      <c r="D57" s="96">
        <v>0</v>
      </c>
      <c r="E57" s="50"/>
      <c r="F57" s="52"/>
      <c r="G57" s="51">
        <v>0</v>
      </c>
      <c r="H57" s="53">
        <f>SUM(E57:G57)</f>
        <v>0</v>
      </c>
      <c r="I57" s="5"/>
      <c r="J57" s="5"/>
      <c r="L57" s="65"/>
      <c r="M57" s="65"/>
      <c r="N57" s="65"/>
      <c r="O57" s="65"/>
      <c r="P57" s="65"/>
      <c r="Q57" s="65"/>
    </row>
    <row r="58" spans="2:17" ht="14.45" customHeight="1" x14ac:dyDescent="0.25">
      <c r="B58" s="17"/>
      <c r="C58" s="54" t="s">
        <v>73</v>
      </c>
      <c r="D58" s="91">
        <v>0</v>
      </c>
      <c r="E58" s="29">
        <v>224</v>
      </c>
      <c r="F58" s="30">
        <v>133</v>
      </c>
      <c r="G58" s="30">
        <v>0</v>
      </c>
      <c r="H58" s="34">
        <f>E58+F58</f>
        <v>357</v>
      </c>
      <c r="I58" s="5"/>
      <c r="J58" s="5"/>
      <c r="L58" s="65"/>
      <c r="M58" s="65"/>
      <c r="N58" s="65"/>
      <c r="O58" s="65"/>
      <c r="P58" s="65"/>
      <c r="Q58" s="65"/>
    </row>
    <row r="59" spans="2:17" ht="14.45" customHeight="1" thickBot="1" x14ac:dyDescent="0.3">
      <c r="B59" s="21"/>
      <c r="C59" s="22" t="s">
        <v>37</v>
      </c>
      <c r="D59" s="97">
        <f>D11+D18+D38+D41+D50+D52+D55</f>
        <v>209.49000000000004</v>
      </c>
      <c r="E59" s="37">
        <f>E11+E18+E38+E50+E58</f>
        <v>2814</v>
      </c>
      <c r="F59" s="38">
        <f>F11+F18+F38+F50+F58</f>
        <v>1731</v>
      </c>
      <c r="G59" s="38">
        <f>G50</f>
        <v>30</v>
      </c>
      <c r="H59" s="39">
        <f>H11+H18+H38+H58+H50</f>
        <v>4575</v>
      </c>
      <c r="I59" s="98">
        <f>E59+F59+G59</f>
        <v>4575</v>
      </c>
      <c r="J59" s="23"/>
      <c r="L59" s="65"/>
      <c r="M59" s="65"/>
      <c r="N59" s="65"/>
      <c r="O59" s="65"/>
      <c r="P59" s="65"/>
      <c r="Q59" s="65"/>
    </row>
    <row r="60" spans="2:17" s="73" customFormat="1" ht="12" customHeight="1" thickTop="1" x14ac:dyDescent="0.2">
      <c r="B60" s="73" t="s">
        <v>38</v>
      </c>
      <c r="D60" s="74"/>
      <c r="E60" s="75"/>
      <c r="F60" s="75"/>
      <c r="G60" s="75"/>
      <c r="H60" s="75"/>
      <c r="L60" s="76"/>
      <c r="M60" s="76"/>
      <c r="N60" s="76"/>
      <c r="O60" s="76"/>
      <c r="P60" s="76"/>
      <c r="Q60" s="76"/>
    </row>
    <row r="61" spans="2:17" s="73" customFormat="1" ht="12" customHeight="1" x14ac:dyDescent="0.2">
      <c r="B61" s="76" t="s">
        <v>96</v>
      </c>
      <c r="C61" s="76"/>
      <c r="D61" s="108"/>
      <c r="E61" s="109"/>
      <c r="F61" s="109"/>
      <c r="G61" s="109"/>
      <c r="H61" s="109"/>
      <c r="L61" s="76"/>
      <c r="M61" s="76"/>
      <c r="N61" s="76"/>
      <c r="O61" s="76"/>
      <c r="P61" s="76"/>
      <c r="Q61" s="76"/>
    </row>
    <row r="62" spans="2:17" s="73" customFormat="1" ht="12" customHeight="1" x14ac:dyDescent="0.2">
      <c r="B62" s="77" t="s">
        <v>97</v>
      </c>
      <c r="C62" s="76"/>
      <c r="E62" s="78"/>
      <c r="F62" s="79"/>
      <c r="G62" s="75"/>
      <c r="H62" s="75"/>
      <c r="L62" s="76"/>
      <c r="M62" s="76"/>
      <c r="N62" s="76"/>
      <c r="O62" s="76"/>
      <c r="P62" s="76"/>
      <c r="Q62" s="76"/>
    </row>
    <row r="63" spans="2:17" s="73" customFormat="1" ht="12" customHeight="1" x14ac:dyDescent="0.2">
      <c r="B63" s="80" t="s">
        <v>98</v>
      </c>
      <c r="E63" s="81"/>
      <c r="F63" s="82"/>
      <c r="L63" s="76"/>
      <c r="M63" s="76"/>
      <c r="N63" s="76"/>
      <c r="O63" s="76"/>
      <c r="P63" s="76"/>
      <c r="Q63" s="76"/>
    </row>
    <row r="64" spans="2:17" s="73" customFormat="1" ht="12" customHeight="1" x14ac:dyDescent="0.2">
      <c r="B64" s="77" t="s">
        <v>99</v>
      </c>
      <c r="C64" s="76"/>
      <c r="E64" s="81"/>
      <c r="F64" s="82"/>
      <c r="L64" s="76"/>
      <c r="M64" s="76"/>
      <c r="N64" s="76"/>
      <c r="O64" s="76"/>
      <c r="P64" s="76"/>
      <c r="Q64" s="76"/>
    </row>
    <row r="65" spans="2:17" s="73" customFormat="1" ht="12" customHeight="1" x14ac:dyDescent="0.2">
      <c r="B65" s="83" t="s">
        <v>100</v>
      </c>
      <c r="C65" s="76"/>
      <c r="E65" s="81"/>
      <c r="F65" s="82"/>
      <c r="L65" s="76"/>
      <c r="M65" s="76"/>
      <c r="N65" s="76"/>
      <c r="O65" s="76"/>
      <c r="P65" s="76"/>
      <c r="Q65" s="76"/>
    </row>
    <row r="66" spans="2:17" s="73" customFormat="1" ht="12" customHeight="1" x14ac:dyDescent="0.2">
      <c r="B66" s="83" t="s">
        <v>101</v>
      </c>
      <c r="C66" s="76"/>
      <c r="D66" s="84"/>
      <c r="E66" s="110"/>
      <c r="F66" s="111"/>
      <c r="G66" s="111"/>
      <c r="H66" s="111"/>
      <c r="L66" s="76"/>
      <c r="M66" s="76"/>
      <c r="N66" s="76"/>
      <c r="O66" s="76"/>
      <c r="P66" s="76"/>
      <c r="Q66" s="76"/>
    </row>
    <row r="67" spans="2:17" s="73" customFormat="1" ht="12" customHeight="1" x14ac:dyDescent="0.2">
      <c r="B67" s="83" t="s">
        <v>102</v>
      </c>
      <c r="C67" s="76"/>
      <c r="L67" s="76"/>
      <c r="M67" s="76"/>
      <c r="N67" s="76"/>
      <c r="O67" s="76"/>
      <c r="P67" s="76"/>
      <c r="Q67" s="76"/>
    </row>
    <row r="68" spans="2:17" s="73" customFormat="1" ht="12" customHeight="1" x14ac:dyDescent="0.2">
      <c r="B68" s="83" t="s">
        <v>103</v>
      </c>
      <c r="C68" s="76"/>
      <c r="D68" s="76"/>
      <c r="E68" s="76"/>
      <c r="F68" s="76"/>
      <c r="G68" s="76"/>
      <c r="H68" s="76"/>
      <c r="I68" s="76"/>
      <c r="J68" s="76"/>
      <c r="L68" s="76"/>
      <c r="M68" s="76"/>
      <c r="N68" s="76"/>
      <c r="O68" s="76"/>
      <c r="P68" s="76"/>
      <c r="Q68" s="76"/>
    </row>
    <row r="69" spans="2:17" s="73" customFormat="1" ht="12" customHeight="1" x14ac:dyDescent="0.2">
      <c r="B69" s="83" t="s">
        <v>104</v>
      </c>
      <c r="C69" s="76"/>
    </row>
    <row r="70" spans="2:17" s="73" customFormat="1" ht="12" customHeight="1" x14ac:dyDescent="0.2">
      <c r="B70" s="83" t="s">
        <v>105</v>
      </c>
      <c r="C70" s="76"/>
    </row>
    <row r="71" spans="2:17" s="73" customFormat="1" ht="12" customHeight="1" x14ac:dyDescent="0.2">
      <c r="B71" s="83" t="s">
        <v>106</v>
      </c>
      <c r="C71" s="76"/>
    </row>
    <row r="72" spans="2:17" s="73" customFormat="1" ht="24" customHeight="1" x14ac:dyDescent="0.2">
      <c r="B72" s="99" t="s">
        <v>68</v>
      </c>
      <c r="C72" s="99"/>
      <c r="D72" s="99"/>
      <c r="E72" s="99"/>
      <c r="F72" s="99"/>
      <c r="G72" s="99"/>
      <c r="H72" s="99"/>
    </row>
  </sheetData>
  <sortState ref="B59:H60">
    <sortCondition ref="B59:B60"/>
  </sortState>
  <mergeCells count="8">
    <mergeCell ref="B72:H72"/>
    <mergeCell ref="B4:B5"/>
    <mergeCell ref="C4:C5"/>
    <mergeCell ref="E4:H4"/>
    <mergeCell ref="B1:H1"/>
    <mergeCell ref="B2:H2"/>
    <mergeCell ref="D61:H61"/>
    <mergeCell ref="E66:H66"/>
  </mergeCells>
  <phoneticPr fontId="6" type="noConversion"/>
  <printOptions horizontalCentered="1"/>
  <pageMargins left="0.25" right="0" top="0.25" bottom="0" header="0.5" footer="0.25"/>
  <pageSetup scale="7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2019-02-18T19:41:38Z</cp:lastPrinted>
  <dcterms:created xsi:type="dcterms:W3CDTF">2005-11-02T20:25:55Z</dcterms:created>
  <dcterms:modified xsi:type="dcterms:W3CDTF">2021-05-26T16:10:18Z</dcterms:modified>
</cp:coreProperties>
</file>