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05" windowWidth="15360" windowHeight="8730"/>
  </bookViews>
  <sheets>
    <sheet name="2011" sheetId="1" r:id="rId1"/>
  </sheets>
  <definedNames>
    <definedName name="_xlnm.Print_Area" localSheetId="0">'2011'!$A$1:$G$65</definedName>
  </definedNames>
  <calcPr calcId="145621"/>
</workbook>
</file>

<file path=xl/calcChain.xml><?xml version="1.0" encoding="utf-8"?>
<calcChain xmlns="http://schemas.openxmlformats.org/spreadsheetml/2006/main">
  <c r="F53" i="1" l="1"/>
  <c r="D53" i="1"/>
  <c r="E53" i="1"/>
  <c r="D41" i="1"/>
  <c r="G34" i="1"/>
  <c r="F58" i="1"/>
  <c r="G24" i="1"/>
  <c r="C56" i="1"/>
  <c r="C41" i="1"/>
  <c r="D58" i="1"/>
  <c r="E58" i="1"/>
  <c r="G7" i="1"/>
  <c r="G8" i="1"/>
  <c r="G9" i="1"/>
  <c r="G10" i="1"/>
  <c r="G11" i="1"/>
  <c r="G15" i="1"/>
  <c r="G16" i="1"/>
  <c r="G14" i="1"/>
  <c r="G17" i="1"/>
  <c r="G18" i="1"/>
  <c r="G19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46" i="1"/>
  <c r="G48" i="1"/>
  <c r="G50" i="1"/>
  <c r="G51" i="1"/>
  <c r="G52" i="1"/>
  <c r="G57" i="1"/>
  <c r="G58" i="1" s="1"/>
  <c r="E12" i="1"/>
  <c r="E20" i="1"/>
  <c r="E41" i="1"/>
  <c r="D12" i="1"/>
  <c r="D20" i="1"/>
  <c r="C12" i="1"/>
  <c r="C20" i="1"/>
  <c r="C44" i="1"/>
  <c r="C53" i="1"/>
  <c r="G55" i="1"/>
  <c r="G54" i="1"/>
  <c r="G43" i="1"/>
  <c r="G40" i="1"/>
  <c r="G39" i="1"/>
  <c r="G23" i="1"/>
  <c r="G22" i="1"/>
  <c r="C59" i="1" l="1"/>
  <c r="F59" i="1"/>
  <c r="G49" i="1"/>
  <c r="G47" i="1"/>
  <c r="G12" i="1"/>
  <c r="D59" i="1"/>
  <c r="E59" i="1"/>
  <c r="G41" i="1"/>
  <c r="G20" i="1"/>
  <c r="G53" i="1" l="1"/>
  <c r="G59" i="1" s="1"/>
</calcChain>
</file>

<file path=xl/sharedStrings.xml><?xml version="1.0" encoding="utf-8"?>
<sst xmlns="http://schemas.openxmlformats.org/spreadsheetml/2006/main" count="112" uniqueCount="103">
  <si>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</si>
  <si>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</si>
  <si>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</si>
  <si>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</si>
  <si>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</si>
  <si>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</si>
  <si>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</si>
  <si>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</si>
  <si>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</si>
  <si>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Business Administration</t>
  </si>
  <si>
    <t xml:space="preserve">  Economics</t>
  </si>
  <si>
    <t xml:space="preserve">  Management</t>
  </si>
  <si>
    <t xml:space="preserve">  Management Information Systems</t>
  </si>
  <si>
    <t xml:space="preserve">  </t>
  </si>
  <si>
    <t>CBM SUBTOTAL</t>
  </si>
  <si>
    <t>Education and Human Services</t>
  </si>
  <si>
    <t xml:space="preserve">  Educational/Teacher Leadership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</si>
  <si>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</si>
  <si>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</si>
  <si>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</si>
  <si>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</si>
  <si>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 xml:space="preserve">  Special Projects</t>
  </si>
  <si>
    <t>EHS SUBTOTAL</t>
  </si>
  <si>
    <t>Liberal Arts and Sciences</t>
  </si>
  <si>
    <t xml:space="preserve">  African American Studies</t>
  </si>
  <si>
    <t xml:space="preserve">  Biology</t>
  </si>
  <si>
    <t xml:space="preserve">  Chemistry</t>
  </si>
  <si>
    <t xml:space="preserve">  Clinical Laboratory Science</t>
  </si>
  <si>
    <t xml:space="preserve">  Communication</t>
  </si>
  <si>
    <t xml:space="preserve">  Computer Science</t>
  </si>
  <si>
    <t xml:space="preserve">  English</t>
  </si>
  <si>
    <t xml:space="preserve">  History</t>
  </si>
  <si>
    <t xml:space="preserve">  Mathematical Sciences</t>
  </si>
  <si>
    <t xml:space="preserve">  Philosophy</t>
  </si>
  <si>
    <t xml:space="preserve">  Psychology</t>
  </si>
  <si>
    <t xml:space="preserve">  Sociology/Anthropology</t>
  </si>
  <si>
    <t xml:space="preserve">  Visual Arts</t>
  </si>
  <si>
    <t xml:space="preserve">  Center for Teaching and Learning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</si>
  <si>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</si>
  <si>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</si>
  <si>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</si>
  <si>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</si>
  <si>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</si>
  <si>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Criminal Justice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</si>
  <si>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</si>
  <si>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</si>
  <si>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</si>
  <si>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</si>
  <si>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</si>
  <si>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</si>
  <si>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CSPL SUBTOTAL</t>
  </si>
  <si>
    <t>Total</t>
  </si>
  <si>
    <t xml:space="preserve">* Headcount based on 10th day figures. </t>
  </si>
  <si>
    <r>
      <t>1</t>
    </r>
    <r>
      <rPr>
        <sz val="11"/>
        <rFont val="Arial"/>
        <family val="2"/>
      </rPr>
      <t xml:space="preserve"> Students can earn a M.A. degree in both Educational Leadership and Teacher Leadership. </t>
    </r>
  </si>
  <si>
    <t>Center for State Policy and Leadership</t>
  </si>
  <si>
    <t>Minor</t>
  </si>
  <si>
    <t>Thematic Activity</t>
  </si>
  <si>
    <t>B.S.</t>
  </si>
  <si>
    <t xml:space="preserve">M.A.-B.A.-Minor </t>
  </si>
  <si>
    <t xml:space="preserve">M.A.-B.A. </t>
  </si>
  <si>
    <t xml:space="preserve">B.A.-Minor </t>
  </si>
  <si>
    <t>B.A.-Minor</t>
  </si>
  <si>
    <t>B.A.-Anthropology Minor-Sociology Minor</t>
  </si>
  <si>
    <t xml:space="preserve">Service  </t>
  </si>
  <si>
    <t>M.A.-B.A.- Minor</t>
  </si>
  <si>
    <t>B.A. - Minor</t>
  </si>
  <si>
    <t>M.A.</t>
  </si>
  <si>
    <t>B.S.W.</t>
  </si>
  <si>
    <t>Service (Project STP/MSS)</t>
  </si>
  <si>
    <t>Service</t>
  </si>
  <si>
    <t>Research/Service</t>
  </si>
  <si>
    <t xml:space="preserve">  Astronomy &amp; Physics</t>
  </si>
  <si>
    <t>Elementary Ed. Minor - Secondary Ed.Minor</t>
  </si>
  <si>
    <t>B.S.-Minor</t>
  </si>
  <si>
    <r>
      <t>M.A.</t>
    </r>
    <r>
      <rPr>
        <vertAlign val="superscript"/>
        <sz val="11"/>
        <rFont val="Arial"/>
        <family val="2"/>
      </rPr>
      <t>1,2,3</t>
    </r>
  </si>
  <si>
    <r>
      <t>M.A.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</t>
    </r>
  </si>
  <si>
    <r>
      <t>D.P.A., M.P.A</t>
    </r>
    <r>
      <rPr>
        <vertAlign val="superscript"/>
        <sz val="11"/>
        <rFont val="Arial"/>
        <family val="2"/>
      </rPr>
      <t>2</t>
    </r>
  </si>
  <si>
    <t>M.S.-B.S.-Minor</t>
  </si>
  <si>
    <t xml:space="preserve">  Experiential Service Learning</t>
  </si>
  <si>
    <t xml:space="preserve">  Women and Gender Studies</t>
  </si>
  <si>
    <t>Coursework</t>
  </si>
  <si>
    <t>M.A.-M.S.-Minor</t>
  </si>
  <si>
    <t>M.A.-B.A.</t>
  </si>
  <si>
    <r>
      <t>4</t>
    </r>
    <r>
      <rPr>
        <sz val="11"/>
        <rFont val="Arial"/>
        <family val="2"/>
      </rPr>
      <t xml:space="preserve"> Headcount includes both Political Science and Global Studies majors.  </t>
    </r>
  </si>
  <si>
    <t xml:space="preserve"> COLLEGE &amp; DEPARTMENT</t>
  </si>
  <si>
    <t xml:space="preserve">  Liberal Studies/Lib &amp; Integrative Studies</t>
  </si>
  <si>
    <t xml:space="preserve">  Modern Languages</t>
  </si>
  <si>
    <r>
      <t>2</t>
    </r>
    <r>
      <rPr>
        <sz val="11"/>
        <rFont val="Arial"/>
        <family val="2"/>
      </rPr>
      <t xml:space="preserve"> Also offers IBHE-approved post-baccalaureate level certificate(s).  </t>
    </r>
  </si>
  <si>
    <r>
      <t>3</t>
    </r>
    <r>
      <rPr>
        <sz val="11"/>
        <rFont val="Arial"/>
        <family val="2"/>
      </rPr>
      <t xml:space="preserve"> Also offers IBHE-approved post-master's certificate(s).    </t>
    </r>
  </si>
  <si>
    <t>Inst. for Legal, Legislative &amp; Policy Studies</t>
  </si>
  <si>
    <t>M.A.-B.A.-Minors</t>
  </si>
  <si>
    <t xml:space="preserve">B.S. M.S. - Minor </t>
  </si>
  <si>
    <t>UIS PROGRAMS BY COLLEGE - FALL 2011</t>
  </si>
  <si>
    <t>HC MAJORS (FALL 2011)</t>
  </si>
  <si>
    <t>Experiential Learning - Minor</t>
  </si>
  <si>
    <r>
      <t>M.P.H.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- Minor</t>
    </r>
  </si>
  <si>
    <t>AY 11-12</t>
  </si>
  <si>
    <t>M.B.A.-B.B.A.-Minor</t>
  </si>
  <si>
    <r>
      <t>M.A.-B.A.-Minor</t>
    </r>
    <r>
      <rPr>
        <vertAlign val="superscript"/>
        <sz val="11"/>
        <rFont val="Arial"/>
        <family val="2"/>
      </rPr>
      <t xml:space="preserve"> 2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</si>
  <si>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4 </t>
    </r>
    <r>
      <rPr>
        <sz val="11"/>
        <rFont val="Arial"/>
        <family val="2"/>
      </rPr>
      <t>(PSC &amp; GBL)</t>
    </r>
  </si>
  <si>
    <t>Undecided/Not Indicated/Certificate Students</t>
  </si>
  <si>
    <t>UNDECIDED/NOT INDICATED/CERT SUBTOTAL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</si>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</sst>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3" fontId="3" fillId="0" borderId="33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0" fontId="4" fillId="0" borderId="0" xfId="0" applyFont="1" applyFill="1" applyBorder="1"/>
    <xf numFmtId="0" fontId="2" fillId="2" borderId="11" xfId="0" applyFont="1" applyFill="1" applyBorder="1" applyAlignment="1">
      <alignment horizontal="left" indent="2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Normal="100" workbookViewId="0">
      <selection sqref="A1:G1"/>
    </sheetView>
  </sheetViews>
  <sheetFormatPr defaultRowHeight="12.75" x14ac:dyDescent="0.2"/>
  <cols>
    <col min="1" max="1" width="40" customWidth="1"/>
    <col min="2" max="2" width="55.140625" bestFit="1" customWidth="1"/>
    <col min="3" max="3" width="12.7109375" customWidth="1"/>
    <col min="4" max="4" width="9.7109375" customWidth="1"/>
    <col min="5" max="5" width="10.5703125" customWidth="1"/>
    <col min="6" max="6" width="8.7109375" customWidth="1"/>
    <col min="7" max="7" width="10.5703125" customWidth="1"/>
  </cols>
  <sheetData>
    <row r="1" spans="1:9" ht="18" x14ac:dyDescent="0.25">
      <c r="A1" s="71" t="s">
        <v>92</v>
      </c>
      <c r="B1" s="71"/>
      <c r="C1" s="71"/>
      <c r="D1" s="71"/>
      <c r="E1" s="71"/>
      <c r="F1" s="71"/>
      <c r="G1" s="71"/>
    </row>
    <row r="2" spans="1:9" ht="18" x14ac:dyDescent="0.25">
      <c r="A2" s="71" t="s">
        <v>0</v>
      </c>
      <c r="B2" s="71"/>
      <c r="C2" s="71"/>
      <c r="D2" s="71"/>
      <c r="E2" s="71"/>
      <c r="F2" s="71"/>
      <c r="G2" s="71"/>
    </row>
    <row r="3" spans="1:9" ht="15.75" thickBot="1" x14ac:dyDescent="0.25">
      <c r="A3" s="1"/>
      <c r="B3" s="1"/>
      <c r="C3" s="2"/>
      <c r="D3" s="3"/>
      <c r="E3" s="3"/>
      <c r="F3" s="3"/>
      <c r="G3" s="3"/>
    </row>
    <row r="4" spans="1:9" ht="15.75" thickTop="1" x14ac:dyDescent="0.25">
      <c r="A4" s="64" t="s">
        <v>84</v>
      </c>
      <c r="B4" s="66" t="s">
        <v>1</v>
      </c>
      <c r="C4" s="4" t="s">
        <v>96</v>
      </c>
      <c r="D4" s="68" t="s">
        <v>93</v>
      </c>
      <c r="E4" s="69"/>
      <c r="F4" s="69"/>
      <c r="G4" s="70"/>
      <c r="H4" s="5"/>
      <c r="I4" s="5"/>
    </row>
    <row r="5" spans="1:9" ht="30.75" thickBot="1" x14ac:dyDescent="0.3">
      <c r="A5" s="65"/>
      <c r="B5" s="67"/>
      <c r="C5" s="6" t="s">
        <v>2</v>
      </c>
      <c r="D5" s="7" t="s">
        <v>3</v>
      </c>
      <c r="E5" s="8" t="s">
        <v>4</v>
      </c>
      <c r="F5" s="8" t="s">
        <v>5</v>
      </c>
      <c r="G5" s="9" t="s">
        <v>6</v>
      </c>
      <c r="H5" s="5"/>
      <c r="I5" s="5"/>
    </row>
    <row r="6" spans="1:9" ht="14.45" customHeight="1" x14ac:dyDescent="0.25">
      <c r="A6" s="10" t="s">
        <v>7</v>
      </c>
      <c r="B6" s="11"/>
      <c r="C6" s="55"/>
      <c r="D6" s="12"/>
      <c r="E6" s="13"/>
      <c r="F6" s="14"/>
      <c r="G6" s="15"/>
      <c r="H6" s="5"/>
      <c r="I6" s="5"/>
    </row>
    <row r="7" spans="1:9" ht="14.45" customHeight="1" x14ac:dyDescent="0.2">
      <c r="A7" s="16" t="s">
        <v>8</v>
      </c>
      <c r="B7" s="56" t="s">
        <v>64</v>
      </c>
      <c r="C7" s="28">
        <v>8.5</v>
      </c>
      <c r="D7" s="29">
        <v>207</v>
      </c>
      <c r="E7" s="30">
        <v>119</v>
      </c>
      <c r="F7" s="30">
        <v>0</v>
      </c>
      <c r="G7" s="31">
        <f>SUM(D7:F7)</f>
        <v>326</v>
      </c>
      <c r="H7" s="5"/>
      <c r="I7" s="5"/>
    </row>
    <row r="8" spans="1:9" ht="14.45" customHeight="1" x14ac:dyDescent="0.2">
      <c r="A8" s="17" t="s">
        <v>9</v>
      </c>
      <c r="B8" s="56" t="s">
        <v>97</v>
      </c>
      <c r="C8" s="28">
        <v>7</v>
      </c>
      <c r="D8" s="29">
        <v>412</v>
      </c>
      <c r="E8" s="30">
        <v>153</v>
      </c>
      <c r="F8" s="30">
        <v>0</v>
      </c>
      <c r="G8" s="31">
        <f>SUM(D8:F8)</f>
        <v>565</v>
      </c>
      <c r="H8" s="5"/>
      <c r="I8" s="5"/>
    </row>
    <row r="9" spans="1:9" ht="14.45" customHeight="1" x14ac:dyDescent="0.2">
      <c r="A9" s="17" t="s">
        <v>10</v>
      </c>
      <c r="B9" s="56" t="s">
        <v>65</v>
      </c>
      <c r="C9" s="28">
        <v>2.67</v>
      </c>
      <c r="D9" s="29">
        <v>17</v>
      </c>
      <c r="E9" s="30">
        <v>0</v>
      </c>
      <c r="F9" s="30">
        <v>0</v>
      </c>
      <c r="G9" s="31">
        <f>SUM(D9:F9)</f>
        <v>17</v>
      </c>
      <c r="H9" s="5"/>
      <c r="I9" s="5"/>
    </row>
    <row r="10" spans="1:9" ht="14.45" customHeight="1" x14ac:dyDescent="0.2">
      <c r="A10" s="16" t="s">
        <v>11</v>
      </c>
      <c r="B10" s="56" t="s">
        <v>65</v>
      </c>
      <c r="C10" s="28">
        <v>6</v>
      </c>
      <c r="D10" s="29">
        <v>67</v>
      </c>
      <c r="E10" s="30">
        <v>0</v>
      </c>
      <c r="F10" s="30">
        <v>0</v>
      </c>
      <c r="G10" s="31">
        <f>SUM(D10:F10)</f>
        <v>67</v>
      </c>
      <c r="H10" s="5"/>
      <c r="I10" s="5"/>
    </row>
    <row r="11" spans="1:9" ht="14.45" customHeight="1" x14ac:dyDescent="0.2">
      <c r="A11" s="18" t="s">
        <v>12</v>
      </c>
      <c r="B11" s="57" t="s">
        <v>91</v>
      </c>
      <c r="C11" s="32">
        <v>8</v>
      </c>
      <c r="D11" s="33">
        <v>10</v>
      </c>
      <c r="E11" s="34">
        <v>190</v>
      </c>
      <c r="F11" s="34"/>
      <c r="G11" s="31">
        <f>SUM(D11:F11)</f>
        <v>200</v>
      </c>
      <c r="H11" s="5"/>
      <c r="I11" s="5"/>
    </row>
    <row r="12" spans="1:9" ht="14.45" customHeight="1" x14ac:dyDescent="0.25">
      <c r="A12" s="17" t="s">
        <v>13</v>
      </c>
      <c r="B12" s="19" t="s">
        <v>14</v>
      </c>
      <c r="C12" s="35">
        <f>C7+C8+C9+C10+C11</f>
        <v>32.17</v>
      </c>
      <c r="D12" s="36">
        <f>D7+D8+D9+D10+D11</f>
        <v>713</v>
      </c>
      <c r="E12" s="37">
        <f>E7+E8+E9+E10+E11</f>
        <v>462</v>
      </c>
      <c r="F12" s="37">
        <v>0</v>
      </c>
      <c r="G12" s="42">
        <f>G7+G8+G9+G10+G11</f>
        <v>1175</v>
      </c>
      <c r="H12" s="5"/>
      <c r="I12" s="5"/>
    </row>
    <row r="13" spans="1:9" ht="14.45" customHeight="1" x14ac:dyDescent="0.25">
      <c r="A13" s="20" t="s">
        <v>15</v>
      </c>
      <c r="B13" s="21"/>
      <c r="C13" s="38"/>
      <c r="D13" s="39"/>
      <c r="E13" s="40"/>
      <c r="F13" s="40"/>
      <c r="G13" s="41"/>
      <c r="H13" s="5"/>
      <c r="I13" s="5"/>
    </row>
    <row r="14" spans="1:9" ht="14.45" customHeight="1" x14ac:dyDescent="0.2">
      <c r="A14" s="17" t="s">
        <v>16</v>
      </c>
      <c r="B14" s="56" t="s">
        <v>74</v>
      </c>
      <c r="C14" s="28">
        <v>8</v>
      </c>
      <c r="D14" s="39">
        <v>0</v>
      </c>
      <c r="E14" s="40">
        <v>180</v>
      </c>
      <c r="F14" s="40">
        <v>0</v>
      </c>
      <c r="G14" s="31">
        <f t="shared" ref="G14:G19" si="0">SUM(D14:F14)</f>
        <v>180</v>
      </c>
      <c r="H14" s="5"/>
      <c r="I14" s="5"/>
    </row>
    <row r="15" spans="1:9" ht="14.45" customHeight="1" x14ac:dyDescent="0.2">
      <c r="A15" s="17" t="s">
        <v>17</v>
      </c>
      <c r="B15" s="56" t="s">
        <v>66</v>
      </c>
      <c r="C15" s="28">
        <v>5</v>
      </c>
      <c r="D15" s="29">
        <v>0</v>
      </c>
      <c r="E15" s="30">
        <v>115</v>
      </c>
      <c r="F15" s="30">
        <v>0</v>
      </c>
      <c r="G15" s="31">
        <f t="shared" si="0"/>
        <v>115</v>
      </c>
      <c r="H15" s="5"/>
      <c r="I15" s="5"/>
    </row>
    <row r="16" spans="1:9" ht="14.45" customHeight="1" x14ac:dyDescent="0.2">
      <c r="A16" s="17" t="s">
        <v>18</v>
      </c>
      <c r="B16" s="56" t="s">
        <v>75</v>
      </c>
      <c r="C16" s="28">
        <v>5</v>
      </c>
      <c r="D16" s="29">
        <v>0</v>
      </c>
      <c r="E16" s="30">
        <v>106</v>
      </c>
      <c r="F16" s="30">
        <v>0</v>
      </c>
      <c r="G16" s="31">
        <f t="shared" si="0"/>
        <v>106</v>
      </c>
      <c r="H16" s="5"/>
      <c r="I16" s="5"/>
    </row>
    <row r="17" spans="1:9" ht="14.45" customHeight="1" x14ac:dyDescent="0.2">
      <c r="A17" s="17" t="s">
        <v>19</v>
      </c>
      <c r="B17" s="56" t="s">
        <v>67</v>
      </c>
      <c r="C17" s="28">
        <v>4</v>
      </c>
      <c r="D17" s="29">
        <v>127</v>
      </c>
      <c r="E17" s="30">
        <v>0</v>
      </c>
      <c r="F17" s="30">
        <v>0</v>
      </c>
      <c r="G17" s="31">
        <f t="shared" si="0"/>
        <v>127</v>
      </c>
      <c r="H17" s="5"/>
      <c r="I17" s="5"/>
    </row>
    <row r="18" spans="1:9" ht="14.45" customHeight="1" x14ac:dyDescent="0.2">
      <c r="A18" s="17" t="s">
        <v>20</v>
      </c>
      <c r="B18" s="56" t="s">
        <v>72</v>
      </c>
      <c r="C18" s="28">
        <v>4</v>
      </c>
      <c r="D18" s="29">
        <v>0</v>
      </c>
      <c r="E18" s="30">
        <v>0</v>
      </c>
      <c r="F18" s="30">
        <v>0</v>
      </c>
      <c r="G18" s="31">
        <f t="shared" si="0"/>
        <v>0</v>
      </c>
      <c r="H18" s="5"/>
      <c r="I18" s="5"/>
    </row>
    <row r="19" spans="1:9" ht="14.45" hidden="1" customHeight="1" x14ac:dyDescent="0.2">
      <c r="A19" s="17" t="s">
        <v>21</v>
      </c>
      <c r="B19" s="57" t="s">
        <v>68</v>
      </c>
      <c r="C19" s="32">
        <v>0</v>
      </c>
      <c r="D19" s="33"/>
      <c r="E19" s="34"/>
      <c r="F19" s="34"/>
      <c r="G19" s="31">
        <f t="shared" si="0"/>
        <v>0</v>
      </c>
      <c r="H19" s="5"/>
      <c r="I19" s="5"/>
    </row>
    <row r="20" spans="1:9" ht="14.45" customHeight="1" x14ac:dyDescent="0.25">
      <c r="A20" s="17"/>
      <c r="B20" s="19" t="s">
        <v>22</v>
      </c>
      <c r="C20" s="35">
        <f>C14+C15+C16+C17+C18+C19</f>
        <v>26</v>
      </c>
      <c r="D20" s="36">
        <f>D17</f>
        <v>127</v>
      </c>
      <c r="E20" s="37">
        <f>E15+E16+E14+E17+E18+E19</f>
        <v>401</v>
      </c>
      <c r="F20" s="37">
        <v>0</v>
      </c>
      <c r="G20" s="42">
        <f>G15+G16+G14+G17+G18+G19</f>
        <v>528</v>
      </c>
      <c r="H20" s="5"/>
      <c r="I20" s="5"/>
    </row>
    <row r="21" spans="1:9" ht="14.45" customHeight="1" x14ac:dyDescent="0.25">
      <c r="A21" s="20" t="s">
        <v>23</v>
      </c>
      <c r="B21" s="21"/>
      <c r="C21" s="38"/>
      <c r="D21" s="39"/>
      <c r="E21" s="40"/>
      <c r="F21" s="40"/>
      <c r="G21" s="41"/>
      <c r="H21" s="5"/>
      <c r="I21" s="5"/>
    </row>
    <row r="22" spans="1:9" ht="14.45" customHeight="1" x14ac:dyDescent="0.2">
      <c r="A22" s="17" t="s">
        <v>24</v>
      </c>
      <c r="B22" s="56" t="s">
        <v>55</v>
      </c>
      <c r="C22" s="28">
        <v>1.67</v>
      </c>
      <c r="D22" s="29">
        <v>0</v>
      </c>
      <c r="E22" s="30">
        <v>0</v>
      </c>
      <c r="F22" s="30">
        <v>0</v>
      </c>
      <c r="G22" s="31">
        <f t="shared" ref="G22:G40" si="1">SUM(D22:F22)</f>
        <v>0</v>
      </c>
      <c r="H22" s="5"/>
      <c r="I22" s="5"/>
    </row>
    <row r="23" spans="1:9" ht="14.45" customHeight="1" x14ac:dyDescent="0.2">
      <c r="A23" s="17" t="s">
        <v>78</v>
      </c>
      <c r="B23" s="56" t="s">
        <v>94</v>
      </c>
      <c r="C23" s="28">
        <v>2</v>
      </c>
      <c r="D23" s="29">
        <v>0</v>
      </c>
      <c r="E23" s="30">
        <v>0</v>
      </c>
      <c r="F23" s="30">
        <v>0</v>
      </c>
      <c r="G23" s="31">
        <f t="shared" si="1"/>
        <v>0</v>
      </c>
      <c r="H23" s="5"/>
      <c r="I23" s="5"/>
    </row>
    <row r="24" spans="1:9" ht="14.45" customHeight="1" x14ac:dyDescent="0.2">
      <c r="A24" s="17" t="s">
        <v>71</v>
      </c>
      <c r="B24" s="56" t="s">
        <v>56</v>
      </c>
      <c r="C24" s="28">
        <v>1</v>
      </c>
      <c r="D24" s="29">
        <v>0</v>
      </c>
      <c r="E24" s="30">
        <v>0</v>
      </c>
      <c r="F24" s="30"/>
      <c r="G24" s="31">
        <f t="shared" si="1"/>
        <v>0</v>
      </c>
      <c r="H24" s="5"/>
      <c r="I24" s="5"/>
    </row>
    <row r="25" spans="1:9" ht="14.45" customHeight="1" x14ac:dyDescent="0.2">
      <c r="A25" s="17" t="s">
        <v>25</v>
      </c>
      <c r="B25" s="56" t="s">
        <v>77</v>
      </c>
      <c r="C25" s="28">
        <v>7</v>
      </c>
      <c r="D25" s="29">
        <v>192</v>
      </c>
      <c r="E25" s="30">
        <v>30</v>
      </c>
      <c r="F25" s="30">
        <v>0</v>
      </c>
      <c r="G25" s="31">
        <f t="shared" si="1"/>
        <v>222</v>
      </c>
      <c r="H25" s="5"/>
      <c r="I25" s="5"/>
    </row>
    <row r="26" spans="1:9" ht="14.45" customHeight="1" x14ac:dyDescent="0.2">
      <c r="A26" s="17" t="s">
        <v>26</v>
      </c>
      <c r="B26" s="56" t="s">
        <v>73</v>
      </c>
      <c r="C26" s="28">
        <v>5</v>
      </c>
      <c r="D26" s="29">
        <v>60</v>
      </c>
      <c r="E26" s="30">
        <v>0</v>
      </c>
      <c r="F26" s="30">
        <v>0</v>
      </c>
      <c r="G26" s="31">
        <f t="shared" si="1"/>
        <v>60</v>
      </c>
      <c r="H26" s="5"/>
      <c r="I26" s="5"/>
    </row>
    <row r="27" spans="1:9" ht="14.45" customHeight="1" x14ac:dyDescent="0.2">
      <c r="A27" s="17" t="s">
        <v>27</v>
      </c>
      <c r="B27" s="56" t="s">
        <v>57</v>
      </c>
      <c r="C27" s="28">
        <v>3</v>
      </c>
      <c r="D27" s="29">
        <v>53</v>
      </c>
      <c r="E27" s="30">
        <v>0</v>
      </c>
      <c r="F27" s="30">
        <v>0</v>
      </c>
      <c r="G27" s="31">
        <f t="shared" si="1"/>
        <v>53</v>
      </c>
      <c r="H27" s="5"/>
      <c r="I27" s="5"/>
    </row>
    <row r="28" spans="1:9" ht="14.45" customHeight="1" x14ac:dyDescent="0.2">
      <c r="A28" s="17" t="s">
        <v>28</v>
      </c>
      <c r="B28" s="56" t="s">
        <v>90</v>
      </c>
      <c r="C28" s="28">
        <v>12</v>
      </c>
      <c r="D28" s="29">
        <v>159</v>
      </c>
      <c r="E28" s="30">
        <v>36</v>
      </c>
      <c r="F28" s="30">
        <v>0</v>
      </c>
      <c r="G28" s="31">
        <f t="shared" si="1"/>
        <v>195</v>
      </c>
      <c r="H28" s="5"/>
      <c r="I28" s="5"/>
    </row>
    <row r="29" spans="1:9" ht="14.45" customHeight="1" x14ac:dyDescent="0.2">
      <c r="A29" s="17" t="s">
        <v>29</v>
      </c>
      <c r="B29" s="56" t="s">
        <v>77</v>
      </c>
      <c r="C29" s="28">
        <v>12</v>
      </c>
      <c r="D29" s="29">
        <v>292</v>
      </c>
      <c r="E29" s="30">
        <v>275</v>
      </c>
      <c r="F29" s="30">
        <v>0</v>
      </c>
      <c r="G29" s="31">
        <f t="shared" si="1"/>
        <v>567</v>
      </c>
      <c r="H29" s="5"/>
      <c r="I29" s="5"/>
    </row>
    <row r="30" spans="1:9" ht="14.45" customHeight="1" x14ac:dyDescent="0.2">
      <c r="A30" s="17" t="s">
        <v>30</v>
      </c>
      <c r="B30" s="56" t="s">
        <v>98</v>
      </c>
      <c r="C30" s="28">
        <v>11</v>
      </c>
      <c r="D30" s="29">
        <v>144</v>
      </c>
      <c r="E30" s="30">
        <v>22</v>
      </c>
      <c r="F30" s="30">
        <v>0</v>
      </c>
      <c r="G30" s="31">
        <f t="shared" si="1"/>
        <v>166</v>
      </c>
      <c r="H30" s="5"/>
      <c r="I30" s="5"/>
    </row>
    <row r="31" spans="1:9" ht="14.45" customHeight="1" x14ac:dyDescent="0.2">
      <c r="A31" s="17" t="s">
        <v>31</v>
      </c>
      <c r="B31" s="56" t="s">
        <v>58</v>
      </c>
      <c r="C31" s="28">
        <v>10</v>
      </c>
      <c r="D31" s="29">
        <v>148</v>
      </c>
      <c r="E31" s="30">
        <v>46</v>
      </c>
      <c r="F31" s="30">
        <v>0</v>
      </c>
      <c r="G31" s="31">
        <f t="shared" si="1"/>
        <v>194</v>
      </c>
      <c r="H31" s="5"/>
      <c r="I31" s="5"/>
    </row>
    <row r="32" spans="1:9" ht="14.45" customHeight="1" x14ac:dyDescent="0.2">
      <c r="A32" s="17" t="s">
        <v>85</v>
      </c>
      <c r="B32" s="56" t="s">
        <v>59</v>
      </c>
      <c r="C32" s="28">
        <v>3</v>
      </c>
      <c r="D32" s="29">
        <v>140</v>
      </c>
      <c r="E32" s="30">
        <v>50</v>
      </c>
      <c r="F32" s="30">
        <v>0</v>
      </c>
      <c r="G32" s="31">
        <f t="shared" si="1"/>
        <v>190</v>
      </c>
      <c r="H32" s="5"/>
      <c r="I32" s="5"/>
    </row>
    <row r="33" spans="1:9" ht="14.45" customHeight="1" x14ac:dyDescent="0.2">
      <c r="A33" s="17" t="s">
        <v>32</v>
      </c>
      <c r="B33" s="56" t="s">
        <v>60</v>
      </c>
      <c r="C33" s="28">
        <v>7</v>
      </c>
      <c r="D33" s="29">
        <v>137</v>
      </c>
      <c r="E33" s="30">
        <v>0</v>
      </c>
      <c r="F33" s="30">
        <v>0</v>
      </c>
      <c r="G33" s="31">
        <f t="shared" si="1"/>
        <v>137</v>
      </c>
      <c r="H33" s="5"/>
      <c r="I33" s="5"/>
    </row>
    <row r="34" spans="1:9" ht="14.45" customHeight="1" x14ac:dyDescent="0.2">
      <c r="A34" s="18" t="s">
        <v>86</v>
      </c>
      <c r="B34" s="56" t="s">
        <v>80</v>
      </c>
      <c r="C34" s="28">
        <v>1</v>
      </c>
      <c r="D34" s="29">
        <v>0</v>
      </c>
      <c r="E34" s="30">
        <v>0</v>
      </c>
      <c r="F34" s="30">
        <v>0</v>
      </c>
      <c r="G34" s="31">
        <f>SUM(D34:F34)</f>
        <v>0</v>
      </c>
      <c r="H34" s="5"/>
      <c r="I34" s="5"/>
    </row>
    <row r="35" spans="1:9" ht="14.45" customHeight="1" x14ac:dyDescent="0.2">
      <c r="A35" s="17" t="s">
        <v>33</v>
      </c>
      <c r="B35" s="56" t="s">
        <v>60</v>
      </c>
      <c r="C35" s="28">
        <v>3</v>
      </c>
      <c r="D35" s="29">
        <v>28</v>
      </c>
      <c r="E35" s="30">
        <v>0</v>
      </c>
      <c r="F35" s="30">
        <v>0</v>
      </c>
      <c r="G35" s="31">
        <f t="shared" si="1"/>
        <v>28</v>
      </c>
      <c r="H35" s="5"/>
      <c r="I35" s="5"/>
    </row>
    <row r="36" spans="1:9" ht="14.45" customHeight="1" x14ac:dyDescent="0.2">
      <c r="A36" s="17" t="s">
        <v>34</v>
      </c>
      <c r="B36" s="56" t="s">
        <v>61</v>
      </c>
      <c r="C36" s="28">
        <v>8</v>
      </c>
      <c r="D36" s="29">
        <v>275</v>
      </c>
      <c r="E36" s="30">
        <v>0</v>
      </c>
      <c r="F36" s="30">
        <v>0</v>
      </c>
      <c r="G36" s="31">
        <f t="shared" si="1"/>
        <v>275</v>
      </c>
      <c r="H36" s="5"/>
      <c r="I36" s="5"/>
    </row>
    <row r="37" spans="1:9" ht="14.45" customHeight="1" x14ac:dyDescent="0.2">
      <c r="A37" s="17" t="s">
        <v>35</v>
      </c>
      <c r="B37" s="56" t="s">
        <v>62</v>
      </c>
      <c r="C37" s="28">
        <v>5.5</v>
      </c>
      <c r="D37" s="29">
        <v>37</v>
      </c>
      <c r="E37" s="30">
        <v>0</v>
      </c>
      <c r="F37" s="30">
        <v>0</v>
      </c>
      <c r="G37" s="31">
        <f t="shared" si="1"/>
        <v>37</v>
      </c>
      <c r="H37" s="5"/>
      <c r="I37" s="5"/>
    </row>
    <row r="38" spans="1:9" ht="14.45" customHeight="1" x14ac:dyDescent="0.2">
      <c r="A38" s="17" t="s">
        <v>36</v>
      </c>
      <c r="B38" s="56" t="s">
        <v>61</v>
      </c>
      <c r="C38" s="28">
        <v>4</v>
      </c>
      <c r="D38" s="29">
        <v>46</v>
      </c>
      <c r="E38" s="30">
        <v>0</v>
      </c>
      <c r="F38" s="30">
        <v>0</v>
      </c>
      <c r="G38" s="31">
        <f t="shared" si="1"/>
        <v>46</v>
      </c>
      <c r="H38" s="5"/>
      <c r="I38" s="5"/>
    </row>
    <row r="39" spans="1:9" ht="14.45" customHeight="1" x14ac:dyDescent="0.2">
      <c r="A39" s="17" t="s">
        <v>79</v>
      </c>
      <c r="B39" s="56" t="s">
        <v>55</v>
      </c>
      <c r="C39" s="28">
        <v>2.83</v>
      </c>
      <c r="D39" s="29">
        <v>0</v>
      </c>
      <c r="E39" s="30">
        <v>0</v>
      </c>
      <c r="F39" s="30">
        <v>0</v>
      </c>
      <c r="G39" s="31">
        <f t="shared" si="1"/>
        <v>0</v>
      </c>
      <c r="H39" s="5"/>
      <c r="I39" s="5"/>
    </row>
    <row r="40" spans="1:9" ht="14.45" customHeight="1" x14ac:dyDescent="0.2">
      <c r="A40" s="17" t="s">
        <v>37</v>
      </c>
      <c r="B40" s="57" t="s">
        <v>63</v>
      </c>
      <c r="C40" s="32">
        <v>3</v>
      </c>
      <c r="D40" s="33">
        <v>0</v>
      </c>
      <c r="E40" s="34">
        <v>0</v>
      </c>
      <c r="F40" s="34">
        <v>0</v>
      </c>
      <c r="G40" s="31">
        <f t="shared" si="1"/>
        <v>0</v>
      </c>
      <c r="H40" s="5"/>
      <c r="I40" s="5"/>
    </row>
    <row r="41" spans="1:9" ht="14.45" customHeight="1" x14ac:dyDescent="0.25">
      <c r="A41" s="17"/>
      <c r="B41" s="19" t="s">
        <v>38</v>
      </c>
      <c r="C41" s="35">
        <f>SUM(C22:C40)</f>
        <v>102</v>
      </c>
      <c r="D41" s="36">
        <f>D22+D23+D25+D27+D26+D28+D29+D30+D31+D32+D33+D35+D36+D37+D38+D39</f>
        <v>1711</v>
      </c>
      <c r="E41" s="37">
        <f>E25+E28+E29+E30+E31+E32+E33</f>
        <v>459</v>
      </c>
      <c r="F41" s="37">
        <v>0</v>
      </c>
      <c r="G41" s="42">
        <f>G25+G26+G27+G28+G29+G30+G31+G32+G33+G35+G36+G37+G38</f>
        <v>2170</v>
      </c>
      <c r="H41" s="5"/>
      <c r="I41" s="5"/>
    </row>
    <row r="42" spans="1:9" ht="14.45" customHeight="1" x14ac:dyDescent="0.25">
      <c r="A42" s="20" t="s">
        <v>39</v>
      </c>
      <c r="B42" s="21"/>
      <c r="C42" s="38"/>
      <c r="D42" s="39"/>
      <c r="E42" s="40"/>
      <c r="F42" s="40"/>
      <c r="G42" s="41"/>
      <c r="H42" s="5"/>
      <c r="I42" s="5"/>
    </row>
    <row r="43" spans="1:9" ht="14.45" customHeight="1" x14ac:dyDescent="0.2">
      <c r="A43" s="17" t="s">
        <v>40</v>
      </c>
      <c r="B43" s="57" t="s">
        <v>69</v>
      </c>
      <c r="C43" s="32">
        <v>3.5</v>
      </c>
      <c r="D43" s="33">
        <v>0</v>
      </c>
      <c r="E43" s="34">
        <v>0</v>
      </c>
      <c r="F43" s="34">
        <v>0</v>
      </c>
      <c r="G43" s="31">
        <f>SUM(D43:F43)</f>
        <v>0</v>
      </c>
      <c r="H43" s="5"/>
      <c r="I43" s="5"/>
    </row>
    <row r="44" spans="1:9" ht="14.45" customHeight="1" x14ac:dyDescent="0.25">
      <c r="A44" s="17"/>
      <c r="B44" s="19" t="s">
        <v>41</v>
      </c>
      <c r="C44" s="35">
        <f>C43</f>
        <v>3.5</v>
      </c>
      <c r="D44" s="36">
        <v>0</v>
      </c>
      <c r="E44" s="37">
        <v>0</v>
      </c>
      <c r="F44" s="37">
        <v>0</v>
      </c>
      <c r="G44" s="42">
        <v>0</v>
      </c>
      <c r="H44" s="5"/>
      <c r="I44" s="5"/>
    </row>
    <row r="45" spans="1:9" ht="14.45" customHeight="1" x14ac:dyDescent="0.25">
      <c r="A45" s="20" t="s">
        <v>42</v>
      </c>
      <c r="B45" s="21"/>
      <c r="C45" s="38"/>
      <c r="D45" s="43"/>
      <c r="E45" s="40"/>
      <c r="F45" s="40"/>
      <c r="G45" s="41"/>
      <c r="H45" s="5"/>
      <c r="I45" s="5"/>
    </row>
    <row r="46" spans="1:9" ht="14.45" customHeight="1" x14ac:dyDescent="0.2">
      <c r="A46" s="17" t="s">
        <v>43</v>
      </c>
      <c r="B46" s="56" t="s">
        <v>61</v>
      </c>
      <c r="C46" s="28">
        <v>6</v>
      </c>
      <c r="D46" s="44">
        <v>195</v>
      </c>
      <c r="E46" s="30">
        <v>0</v>
      </c>
      <c r="F46" s="30">
        <v>0</v>
      </c>
      <c r="G46" s="31">
        <f t="shared" ref="G46:G52" si="2">SUM(D46:F46)</f>
        <v>195</v>
      </c>
      <c r="H46" s="5"/>
      <c r="I46" s="5"/>
    </row>
    <row r="47" spans="1:9" ht="14.45" customHeight="1" x14ac:dyDescent="0.2">
      <c r="A47" s="17" t="s">
        <v>44</v>
      </c>
      <c r="B47" s="56" t="s">
        <v>81</v>
      </c>
      <c r="C47" s="28">
        <v>5</v>
      </c>
      <c r="D47" s="45">
        <v>0</v>
      </c>
      <c r="E47" s="30">
        <v>89</v>
      </c>
      <c r="F47" s="30">
        <v>0</v>
      </c>
      <c r="G47" s="31">
        <f t="shared" si="2"/>
        <v>89</v>
      </c>
      <c r="H47" s="5"/>
      <c r="I47" s="5"/>
    </row>
    <row r="48" spans="1:9" ht="14.45" customHeight="1" x14ac:dyDescent="0.2">
      <c r="A48" s="17" t="s">
        <v>45</v>
      </c>
      <c r="B48" s="56" t="s">
        <v>82</v>
      </c>
      <c r="C48" s="28">
        <v>5.17</v>
      </c>
      <c r="D48" s="29">
        <v>71</v>
      </c>
      <c r="E48" s="30">
        <v>45</v>
      </c>
      <c r="F48" s="30">
        <v>0</v>
      </c>
      <c r="G48" s="31">
        <f t="shared" si="2"/>
        <v>116</v>
      </c>
      <c r="H48" s="5"/>
      <c r="I48" s="5"/>
    </row>
    <row r="49" spans="1:9" ht="14.45" customHeight="1" x14ac:dyDescent="0.2">
      <c r="A49" s="17" t="s">
        <v>99</v>
      </c>
      <c r="B49" s="56" t="s">
        <v>90</v>
      </c>
      <c r="C49" s="28">
        <v>10.34</v>
      </c>
      <c r="D49" s="29">
        <v>101</v>
      </c>
      <c r="E49" s="30">
        <v>54</v>
      </c>
      <c r="F49" s="30">
        <v>0</v>
      </c>
      <c r="G49" s="31">
        <f t="shared" si="2"/>
        <v>155</v>
      </c>
      <c r="H49" s="5"/>
      <c r="I49" s="5"/>
    </row>
    <row r="50" spans="1:9" ht="14.45" customHeight="1" x14ac:dyDescent="0.2">
      <c r="A50" s="17" t="s">
        <v>46</v>
      </c>
      <c r="B50" s="56" t="s">
        <v>76</v>
      </c>
      <c r="C50" s="28">
        <v>7.34</v>
      </c>
      <c r="D50" s="29">
        <v>0</v>
      </c>
      <c r="E50" s="30">
        <v>203</v>
      </c>
      <c r="F50" s="30">
        <v>27</v>
      </c>
      <c r="G50" s="31">
        <f t="shared" si="2"/>
        <v>230</v>
      </c>
      <c r="H50" s="5"/>
      <c r="I50" s="5"/>
    </row>
    <row r="51" spans="1:9" ht="14.45" customHeight="1" x14ac:dyDescent="0.2">
      <c r="A51" s="17" t="s">
        <v>47</v>
      </c>
      <c r="B51" s="56" t="s">
        <v>66</v>
      </c>
      <c r="C51" s="28">
        <v>1</v>
      </c>
      <c r="D51" s="29">
        <v>0</v>
      </c>
      <c r="E51" s="30">
        <v>15</v>
      </c>
      <c r="F51" s="30">
        <v>0</v>
      </c>
      <c r="G51" s="31">
        <f t="shared" si="2"/>
        <v>15</v>
      </c>
      <c r="H51" s="5"/>
      <c r="I51" s="5"/>
    </row>
    <row r="52" spans="1:9" ht="14.45" customHeight="1" x14ac:dyDescent="0.2">
      <c r="A52" s="17" t="s">
        <v>48</v>
      </c>
      <c r="B52" s="57" t="s">
        <v>95</v>
      </c>
      <c r="C52" s="32">
        <v>5.67</v>
      </c>
      <c r="D52" s="33">
        <v>0</v>
      </c>
      <c r="E52" s="34">
        <v>77</v>
      </c>
      <c r="F52" s="34">
        <v>0</v>
      </c>
      <c r="G52" s="31">
        <f t="shared" si="2"/>
        <v>77</v>
      </c>
      <c r="H52" s="5"/>
      <c r="I52" s="5"/>
    </row>
    <row r="53" spans="1:9" ht="14.45" customHeight="1" x14ac:dyDescent="0.25">
      <c r="A53" s="17"/>
      <c r="B53" s="19" t="s">
        <v>49</v>
      </c>
      <c r="C53" s="35">
        <f>C46+C47+C48+C49+C50+C51+C52</f>
        <v>40.520000000000003</v>
      </c>
      <c r="D53" s="36">
        <f>D46+D48+D49</f>
        <v>367</v>
      </c>
      <c r="E53" s="37">
        <f>E47+E48+E49+E50+E51+E52</f>
        <v>483</v>
      </c>
      <c r="F53" s="37">
        <f>F50</f>
        <v>27</v>
      </c>
      <c r="G53" s="42">
        <f>G46+G47+G48+G49+G50+G51+G52</f>
        <v>877</v>
      </c>
      <c r="H53" s="5"/>
      <c r="I53" s="5"/>
    </row>
    <row r="54" spans="1:9" ht="14.45" customHeight="1" x14ac:dyDescent="0.2">
      <c r="A54" s="22" t="s">
        <v>54</v>
      </c>
      <c r="B54" s="58" t="s">
        <v>70</v>
      </c>
      <c r="C54" s="46">
        <v>0</v>
      </c>
      <c r="D54" s="44">
        <v>0</v>
      </c>
      <c r="E54" s="47">
        <v>0</v>
      </c>
      <c r="F54" s="47">
        <v>0</v>
      </c>
      <c r="G54" s="31">
        <f>SUM(D54:F54)</f>
        <v>0</v>
      </c>
      <c r="H54" s="5"/>
      <c r="I54" s="5"/>
    </row>
    <row r="55" spans="1:9" ht="29.25" customHeight="1" x14ac:dyDescent="0.2">
      <c r="A55" s="59" t="s">
        <v>89</v>
      </c>
      <c r="B55" s="56" t="s">
        <v>70</v>
      </c>
      <c r="C55" s="28">
        <v>2.31</v>
      </c>
      <c r="D55" s="45">
        <v>0</v>
      </c>
      <c r="E55" s="30">
        <v>0</v>
      </c>
      <c r="F55" s="30">
        <v>0</v>
      </c>
      <c r="G55" s="31">
        <f>SUM(D55:F55)</f>
        <v>0</v>
      </c>
      <c r="H55" s="5"/>
      <c r="I55" s="5"/>
    </row>
    <row r="56" spans="1:9" ht="14.45" customHeight="1" x14ac:dyDescent="0.25">
      <c r="A56" s="17"/>
      <c r="B56" s="19" t="s">
        <v>50</v>
      </c>
      <c r="C56" s="35">
        <f>C55+C54</f>
        <v>2.31</v>
      </c>
      <c r="D56" s="36">
        <v>0</v>
      </c>
      <c r="E56" s="37">
        <v>0</v>
      </c>
      <c r="F56" s="37">
        <v>0</v>
      </c>
      <c r="G56" s="42">
        <v>0</v>
      </c>
      <c r="H56" s="5"/>
      <c r="I56" s="5"/>
    </row>
    <row r="57" spans="1:9" ht="14.45" customHeight="1" x14ac:dyDescent="0.2">
      <c r="A57" s="17"/>
      <c r="B57" s="58" t="s">
        <v>100</v>
      </c>
      <c r="C57" s="48">
        <v>0</v>
      </c>
      <c r="D57" s="49">
        <v>194</v>
      </c>
      <c r="E57" s="50">
        <v>193</v>
      </c>
      <c r="F57" s="50">
        <v>0</v>
      </c>
      <c r="G57" s="31">
        <f>SUM(D57:F57)</f>
        <v>387</v>
      </c>
      <c r="H57" s="5"/>
      <c r="I57" s="5"/>
    </row>
    <row r="58" spans="1:9" ht="14.45" customHeight="1" x14ac:dyDescent="0.25">
      <c r="A58" s="17"/>
      <c r="B58" s="61" t="s">
        <v>101</v>
      </c>
      <c r="C58" s="35">
        <v>0</v>
      </c>
      <c r="D58" s="36">
        <f>D57</f>
        <v>194</v>
      </c>
      <c r="E58" s="37">
        <f>E57</f>
        <v>193</v>
      </c>
      <c r="F58" s="37">
        <f>F57</f>
        <v>0</v>
      </c>
      <c r="G58" s="42">
        <f>G57</f>
        <v>387</v>
      </c>
      <c r="H58" s="5"/>
      <c r="I58" s="5"/>
    </row>
    <row r="59" spans="1:9" ht="14.45" customHeight="1" thickBot="1" x14ac:dyDescent="0.3">
      <c r="A59" s="23"/>
      <c r="B59" s="24" t="s">
        <v>51</v>
      </c>
      <c r="C59" s="51">
        <f>C12+C20+C41+C44+C53+C56+C58</f>
        <v>206.50000000000003</v>
      </c>
      <c r="D59" s="52">
        <f>D12+D20+D41+D44+D53+D58</f>
        <v>3112</v>
      </c>
      <c r="E59" s="53">
        <f>E12+E20+E41+E44+E53+E58</f>
        <v>1998</v>
      </c>
      <c r="F59" s="53">
        <f>F12+F20+F41+F44+F53+F58</f>
        <v>27</v>
      </c>
      <c r="G59" s="54">
        <f>G12+G20+G41+G44+G53+G58</f>
        <v>5137</v>
      </c>
      <c r="H59" s="5"/>
      <c r="I59" s="5"/>
    </row>
    <row r="60" spans="1:9" ht="18" customHeight="1" thickTop="1" x14ac:dyDescent="0.2">
      <c r="A60" s="5" t="s">
        <v>52</v>
      </c>
      <c r="B60" s="5"/>
      <c r="C60" s="25"/>
      <c r="D60" s="26"/>
      <c r="E60" s="26"/>
      <c r="F60" s="26"/>
      <c r="G60" s="26"/>
      <c r="H60" s="5"/>
      <c r="I60" s="5"/>
    </row>
    <row r="61" spans="1:9" ht="18" customHeight="1" x14ac:dyDescent="0.2">
      <c r="A61" s="27" t="s">
        <v>53</v>
      </c>
      <c r="B61" s="5"/>
      <c r="C61" s="25"/>
      <c r="D61" s="26"/>
      <c r="E61" s="26"/>
      <c r="F61" s="26"/>
      <c r="G61" s="26"/>
      <c r="H61" s="5"/>
      <c r="I61" s="5"/>
    </row>
    <row r="62" spans="1:9" ht="18" customHeight="1" x14ac:dyDescent="0.2">
      <c r="A62" s="27" t="s">
        <v>87</v>
      </c>
    </row>
    <row r="63" spans="1:9" ht="18" customHeight="1" x14ac:dyDescent="0.2">
      <c r="A63" s="27" t="s">
        <v>88</v>
      </c>
    </row>
    <row r="64" spans="1:9" ht="18" customHeight="1" x14ac:dyDescent="0.2">
      <c r="A64" s="60" t="s">
        <v>83</v>
      </c>
    </row>
    <row r="65" spans="1:7" ht="33" customHeight="1" x14ac:dyDescent="0.2">
      <c r="A65" s="62" t="s">
        <v>102</v>
      </c>
      <c r="B65" s="63"/>
      <c r="C65" s="63"/>
      <c r="D65" s="63"/>
      <c r="E65" s="63"/>
      <c r="F65" s="63"/>
      <c r="G65" s="63"/>
    </row>
  </sheetData>
  <mergeCells count="6">
    <mergeCell ref="A65:G65"/>
    <mergeCell ref="A4:A5"/>
    <mergeCell ref="B4:B5"/>
    <mergeCell ref="D4:G4"/>
    <mergeCell ref="A1:G1"/>
    <mergeCell ref="A2:G2"/>
  </mergeCells>
  <phoneticPr fontId="6" type="noConversion"/>
  <printOptions horizontalCentered="1"/>
  <pageMargins left="0.5" right="0.5" top="1" bottom="0.25" header="0.5" footer="0.25"/>
  <pageSetup scale="66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2015-07-15T20:44:12Z</cp:lastPrinted>
  <dcterms:created xsi:type="dcterms:W3CDTF">2005-11-02T20:25:55Z</dcterms:created>
  <dcterms:modified xsi:type="dcterms:W3CDTF">2015-07-15T20:44:14Z</dcterms:modified>
</cp:coreProperties>
</file>