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65" windowWidth="15360" windowHeight="8370"/>
  </bookViews>
  <sheets>
    <sheet name="UG Discipline Cost" sheetId="6" r:id="rId1"/>
  </sheets>
  <definedNames>
    <definedName name="_xlnm.Print_Area" localSheetId="0">'UG Discipline Cost'!$A$1:$BG$44</definedName>
    <definedName name="_xlnm.Print_Titles" localSheetId="0">'UG Discipline Cost'!$4:$5</definedName>
  </definedNames>
  <calcPr calcId="145621"/>
</workbook>
</file>

<file path=xl/calcChain.xml><?xml version="1.0" encoding="utf-8"?>
<calcChain xmlns="http://schemas.openxmlformats.org/spreadsheetml/2006/main">
  <c r="D15" i="6" l="1"/>
  <c r="D14" i="6"/>
  <c r="D18" i="6"/>
  <c r="D17" i="6"/>
  <c r="D37" i="6"/>
  <c r="D34" i="6"/>
  <c r="D41" i="6"/>
  <c r="D39" i="6"/>
  <c r="D32" i="6"/>
  <c r="D30" i="6"/>
  <c r="D28" i="6"/>
  <c r="D26" i="6"/>
  <c r="D24" i="6"/>
  <c r="D22" i="6"/>
  <c r="D20" i="6"/>
  <c r="D12" i="6"/>
  <c r="D10" i="6"/>
  <c r="D8" i="6"/>
  <c r="G15" i="6"/>
  <c r="G14" i="6"/>
  <c r="G18" i="6"/>
  <c r="G17" i="6"/>
  <c r="G37" i="6"/>
  <c r="G34" i="6"/>
  <c r="G41" i="6"/>
  <c r="G39" i="6"/>
  <c r="G32" i="6"/>
  <c r="G30" i="6"/>
  <c r="G28" i="6"/>
  <c r="G26" i="6"/>
  <c r="G24" i="6"/>
  <c r="G22" i="6"/>
  <c r="G20" i="6"/>
  <c r="G12" i="6"/>
  <c r="G10" i="6"/>
  <c r="G8" i="6"/>
  <c r="BG41" i="6" l="1"/>
  <c r="BG39" i="6"/>
  <c r="BG37" i="6"/>
  <c r="BG36" i="6"/>
  <c r="BG35" i="6"/>
  <c r="BG34" i="6"/>
  <c r="BG32" i="6"/>
  <c r="BG30" i="6"/>
  <c r="BG28" i="6"/>
  <c r="BG26" i="6"/>
  <c r="BG24" i="6"/>
  <c r="BG22" i="6"/>
  <c r="BG20" i="6"/>
  <c r="BG18" i="6"/>
  <c r="BG17" i="6"/>
  <c r="BG15" i="6"/>
  <c r="BG14" i="6"/>
  <c r="BG12" i="6"/>
  <c r="BG10" i="6"/>
  <c r="BG8" i="6"/>
  <c r="J37" i="6" l="1"/>
  <c r="J34" i="6"/>
  <c r="J32" i="6"/>
  <c r="J18" i="6"/>
  <c r="J17" i="6"/>
  <c r="J15" i="6"/>
  <c r="J14" i="6"/>
  <c r="J30" i="6" l="1"/>
  <c r="J26" i="6" l="1"/>
  <c r="J24" i="6"/>
  <c r="J41" i="6"/>
  <c r="J39" i="6"/>
  <c r="J28" i="6"/>
  <c r="J22" i="6"/>
  <c r="J20" i="6"/>
  <c r="J12" i="6"/>
  <c r="J10" i="6"/>
  <c r="J8" i="6"/>
  <c r="BF41" i="6" l="1"/>
  <c r="BC41" i="6"/>
  <c r="AZ41" i="6"/>
  <c r="AW41" i="6"/>
  <c r="AT41" i="6"/>
  <c r="AQ41" i="6"/>
  <c r="AN41" i="6"/>
  <c r="AK41" i="6"/>
  <c r="AH41" i="6"/>
  <c r="AE41" i="6"/>
  <c r="AB41" i="6"/>
  <c r="Y41" i="6"/>
  <c r="V41" i="6"/>
  <c r="S41" i="6"/>
  <c r="P41" i="6"/>
  <c r="M41" i="6"/>
  <c r="BF39" i="6"/>
  <c r="BC39" i="6"/>
  <c r="AZ39" i="6"/>
  <c r="AW39" i="6"/>
  <c r="AT39" i="6"/>
  <c r="AQ39" i="6"/>
  <c r="AN39" i="6"/>
  <c r="AK39" i="6"/>
  <c r="AH39" i="6"/>
  <c r="AE39" i="6"/>
  <c r="AB39" i="6"/>
  <c r="Y39" i="6"/>
  <c r="V39" i="6"/>
  <c r="S39" i="6"/>
  <c r="P39" i="6"/>
  <c r="M39" i="6"/>
  <c r="BF37" i="6"/>
  <c r="BC37" i="6"/>
  <c r="AZ37" i="6"/>
  <c r="AW37" i="6"/>
  <c r="AT37" i="6"/>
  <c r="AQ37" i="6"/>
  <c r="AN37" i="6"/>
  <c r="AK37" i="6"/>
  <c r="AH37" i="6"/>
  <c r="AE37" i="6"/>
  <c r="AB37" i="6"/>
  <c r="Y37" i="6"/>
  <c r="V37" i="6"/>
  <c r="S37" i="6"/>
  <c r="P37" i="6"/>
  <c r="M37" i="6"/>
  <c r="BF34" i="6"/>
  <c r="AW34" i="6"/>
  <c r="AT34" i="6"/>
  <c r="AQ34" i="6"/>
  <c r="AN34" i="6"/>
  <c r="AK34" i="6"/>
  <c r="AH34" i="6"/>
  <c r="AE34" i="6"/>
  <c r="AB34" i="6"/>
  <c r="Y34" i="6"/>
  <c r="V34" i="6"/>
  <c r="S34" i="6"/>
  <c r="P34" i="6"/>
  <c r="M34" i="6"/>
  <c r="BF32" i="6"/>
  <c r="BC32" i="6"/>
  <c r="AZ32" i="6"/>
  <c r="AW32" i="6"/>
  <c r="AT32" i="6"/>
  <c r="AQ32" i="6"/>
  <c r="AN32" i="6"/>
  <c r="AK32" i="6"/>
  <c r="AH32" i="6"/>
  <c r="AE32" i="6"/>
  <c r="AB32" i="6"/>
  <c r="Y32" i="6"/>
  <c r="V32" i="6"/>
  <c r="S32" i="6"/>
  <c r="P32" i="6"/>
  <c r="M32" i="6"/>
  <c r="BF30" i="6"/>
  <c r="BC30" i="6"/>
  <c r="AZ30" i="6"/>
  <c r="AW30" i="6"/>
  <c r="AT30" i="6"/>
  <c r="AQ30" i="6"/>
  <c r="AN30" i="6"/>
  <c r="AK30" i="6"/>
  <c r="AH30" i="6"/>
  <c r="AE30" i="6"/>
  <c r="AB30" i="6"/>
  <c r="Y30" i="6"/>
  <c r="V30" i="6"/>
  <c r="S30" i="6"/>
  <c r="P30" i="6"/>
  <c r="M30" i="6"/>
  <c r="BF28" i="6"/>
  <c r="BC28" i="6"/>
  <c r="AZ28" i="6"/>
  <c r="AW28" i="6"/>
  <c r="AT28" i="6"/>
  <c r="AQ28" i="6"/>
  <c r="AN28" i="6"/>
  <c r="AK28" i="6"/>
  <c r="AH28" i="6"/>
  <c r="AE28" i="6"/>
  <c r="AB28" i="6"/>
  <c r="Y28" i="6"/>
  <c r="V28" i="6"/>
  <c r="S28" i="6"/>
  <c r="P28" i="6"/>
  <c r="M28" i="6"/>
  <c r="BF26" i="6"/>
  <c r="BC26" i="6"/>
  <c r="AZ26" i="6"/>
  <c r="AW26" i="6"/>
  <c r="AT26" i="6"/>
  <c r="AQ26" i="6"/>
  <c r="AN26" i="6"/>
  <c r="AK26" i="6"/>
  <c r="AH26" i="6"/>
  <c r="AE26" i="6"/>
  <c r="AB26" i="6"/>
  <c r="Y26" i="6"/>
  <c r="V26" i="6"/>
  <c r="S26" i="6"/>
  <c r="P26" i="6"/>
  <c r="M26" i="6"/>
  <c r="BF24" i="6"/>
  <c r="BC24" i="6"/>
  <c r="AZ24" i="6"/>
  <c r="AW24" i="6"/>
  <c r="AT24" i="6"/>
  <c r="AQ24" i="6"/>
  <c r="AN24" i="6"/>
  <c r="AK24" i="6"/>
  <c r="AH24" i="6"/>
  <c r="AE24" i="6"/>
  <c r="AB24" i="6"/>
  <c r="Y24" i="6"/>
  <c r="V24" i="6"/>
  <c r="S24" i="6"/>
  <c r="P24" i="6"/>
  <c r="M24" i="6"/>
  <c r="BF22" i="6"/>
  <c r="BC22" i="6"/>
  <c r="AZ22" i="6"/>
  <c r="AW22" i="6"/>
  <c r="AT22" i="6"/>
  <c r="AQ22" i="6"/>
  <c r="AN22" i="6"/>
  <c r="AK22" i="6"/>
  <c r="AH22" i="6"/>
  <c r="AE22" i="6"/>
  <c r="AB22" i="6"/>
  <c r="Y22" i="6"/>
  <c r="V22" i="6"/>
  <c r="S22" i="6"/>
  <c r="P22" i="6"/>
  <c r="M22" i="6"/>
  <c r="BF20" i="6"/>
  <c r="BC20" i="6"/>
  <c r="AZ20" i="6"/>
  <c r="AW20" i="6"/>
  <c r="AT20" i="6"/>
  <c r="AQ20" i="6"/>
  <c r="AN20" i="6"/>
  <c r="AK20" i="6"/>
  <c r="AH20" i="6"/>
  <c r="AE20" i="6"/>
  <c r="AB20" i="6"/>
  <c r="Y20" i="6"/>
  <c r="V20" i="6"/>
  <c r="S20" i="6"/>
  <c r="P20" i="6"/>
  <c r="M20" i="6"/>
  <c r="BF18" i="6"/>
  <c r="BC18" i="6"/>
  <c r="AZ18" i="6"/>
  <c r="AW18" i="6"/>
  <c r="AT18" i="6"/>
  <c r="AQ18" i="6"/>
  <c r="AN18" i="6"/>
  <c r="AK18" i="6"/>
  <c r="AH18" i="6"/>
  <c r="AE18" i="6"/>
  <c r="AB18" i="6"/>
  <c r="Y18" i="6"/>
  <c r="V18" i="6"/>
  <c r="S18" i="6"/>
  <c r="P18" i="6"/>
  <c r="M18" i="6"/>
  <c r="BF17" i="6"/>
  <c r="BC17" i="6"/>
  <c r="AZ17" i="6"/>
  <c r="AW17" i="6"/>
  <c r="AT17" i="6"/>
  <c r="AQ17" i="6"/>
  <c r="AN17" i="6"/>
  <c r="AK17" i="6"/>
  <c r="AH17" i="6"/>
  <c r="AE17" i="6"/>
  <c r="AB17" i="6"/>
  <c r="Y17" i="6"/>
  <c r="V17" i="6"/>
  <c r="S17" i="6"/>
  <c r="P17" i="6"/>
  <c r="M17" i="6"/>
  <c r="BF15" i="6"/>
  <c r="BC15" i="6"/>
  <c r="AZ15" i="6"/>
  <c r="AW15" i="6"/>
  <c r="AT15" i="6"/>
  <c r="AQ15" i="6"/>
  <c r="AN15" i="6"/>
  <c r="AK15" i="6"/>
  <c r="AH15" i="6"/>
  <c r="AE15" i="6"/>
  <c r="AB15" i="6"/>
  <c r="Y15" i="6"/>
  <c r="V15" i="6"/>
  <c r="S15" i="6"/>
  <c r="P15" i="6"/>
  <c r="M15" i="6"/>
  <c r="BF14" i="6"/>
  <c r="BC14" i="6"/>
  <c r="AZ14" i="6"/>
  <c r="AW14" i="6"/>
  <c r="AT14" i="6"/>
  <c r="AQ14" i="6"/>
  <c r="AN14" i="6"/>
  <c r="AK14" i="6"/>
  <c r="AH14" i="6"/>
  <c r="AE14" i="6"/>
  <c r="AB14" i="6"/>
  <c r="Y14" i="6"/>
  <c r="V14" i="6"/>
  <c r="S14" i="6"/>
  <c r="P14" i="6"/>
  <c r="M14" i="6"/>
  <c r="BF12" i="6"/>
  <c r="BC12" i="6"/>
  <c r="AZ12" i="6"/>
  <c r="AW12" i="6"/>
  <c r="AT12" i="6"/>
  <c r="AQ12" i="6"/>
  <c r="AN12" i="6"/>
  <c r="AK12" i="6"/>
  <c r="AH12" i="6"/>
  <c r="AE12" i="6"/>
  <c r="AB12" i="6"/>
  <c r="Y12" i="6"/>
  <c r="V12" i="6"/>
  <c r="S12" i="6"/>
  <c r="P12" i="6"/>
  <c r="M12" i="6"/>
  <c r="AK10" i="6"/>
  <c r="AH10" i="6"/>
  <c r="AE10" i="6"/>
  <c r="AB10" i="6"/>
  <c r="Y10" i="6"/>
  <c r="V10" i="6"/>
  <c r="S10" i="6"/>
  <c r="P10" i="6"/>
  <c r="M10" i="6"/>
  <c r="M8" i="6" l="1"/>
  <c r="AK8" i="6"/>
  <c r="AH8" i="6"/>
  <c r="AE8" i="6"/>
  <c r="AB8" i="6"/>
  <c r="Y8" i="6"/>
  <c r="V8" i="6"/>
  <c r="S8" i="6"/>
  <c r="P8" i="6"/>
  <c r="P36" i="6" l="1"/>
  <c r="P35" i="6"/>
  <c r="AQ10" i="6" l="1"/>
  <c r="AN10" i="6"/>
  <c r="BF10" i="6"/>
  <c r="BC10" i="6"/>
  <c r="AZ10" i="6"/>
  <c r="AW10" i="6"/>
  <c r="AT10" i="6"/>
</calcChain>
</file>

<file path=xl/sharedStrings.xml><?xml version="1.0" encoding="utf-8"?>
<sst xmlns="http://schemas.openxmlformats.org/spreadsheetml/2006/main" count="122" uniqueCount="63">
  <si>
    <t>UIS Cost</t>
  </si>
  <si>
    <t>State Avg.</t>
  </si>
  <si>
    <t>COM</t>
  </si>
  <si>
    <t>CSC</t>
  </si>
  <si>
    <t>LES</t>
  </si>
  <si>
    <t>ENG</t>
  </si>
  <si>
    <t>BIO</t>
  </si>
  <si>
    <t>HIS</t>
  </si>
  <si>
    <t>BUS</t>
  </si>
  <si>
    <t>ACC</t>
  </si>
  <si>
    <t>FY01</t>
  </si>
  <si>
    <t>FY02</t>
  </si>
  <si>
    <t>FY03</t>
  </si>
  <si>
    <t>FY04</t>
  </si>
  <si>
    <t>FY00</t>
  </si>
  <si>
    <t>% of Avg.</t>
  </si>
  <si>
    <t>(Total Program Cost, Less Physical Plant)</t>
  </si>
  <si>
    <t xml:space="preserve">  </t>
  </si>
  <si>
    <t>FY06</t>
  </si>
  <si>
    <t>FY05</t>
  </si>
  <si>
    <t>FY07</t>
  </si>
  <si>
    <t>FY08</t>
  </si>
  <si>
    <t>PSC</t>
  </si>
  <si>
    <t>FY09</t>
  </si>
  <si>
    <r>
      <t xml:space="preserve">SOURCE:  </t>
    </r>
    <r>
      <rPr>
        <i/>
        <sz val="8"/>
        <rFont val="Arial"/>
        <family val="2"/>
      </rPr>
      <t>Illinois Board of Higher Education, Academic Discipline Unit Cost Study Data &amp; UOPB Discipline Cost Study reports.</t>
    </r>
  </si>
  <si>
    <t>FY10</t>
  </si>
  <si>
    <t>FY11</t>
  </si>
  <si>
    <t>FY14</t>
  </si>
  <si>
    <t>FY13</t>
  </si>
  <si>
    <t>FY12</t>
  </si>
  <si>
    <t>MPH</t>
  </si>
  <si>
    <t>PAD</t>
  </si>
  <si>
    <t>HMS</t>
  </si>
  <si>
    <t>HDC</t>
  </si>
  <si>
    <t>MIS</t>
  </si>
  <si>
    <t>FY15</t>
  </si>
  <si>
    <t xml:space="preserve">Discipline </t>
  </si>
  <si>
    <t>Business and Management, General Business Administration and Management</t>
  </si>
  <si>
    <t>Accounting</t>
  </si>
  <si>
    <t>Communication and Communications Technologies</t>
  </si>
  <si>
    <t>Computer and Information Sciences</t>
  </si>
  <si>
    <t>Health Related, Other</t>
  </si>
  <si>
    <t>Legal Studies and Law</t>
  </si>
  <si>
    <t>Letters</t>
  </si>
  <si>
    <t>Liberal Arts and Humanities</t>
  </si>
  <si>
    <t>Life Sciences</t>
  </si>
  <si>
    <t>Psychology</t>
  </si>
  <si>
    <t>Public Administration and Services</t>
  </si>
  <si>
    <t>History</t>
  </si>
  <si>
    <t>Political Science</t>
  </si>
  <si>
    <t xml:space="preserve">Note:  Prior to FY13, MIS was in the discipline category of "Business, Other".  </t>
  </si>
  <si>
    <t>EDL</t>
  </si>
  <si>
    <t>LNT</t>
  </si>
  <si>
    <t>PAR</t>
  </si>
  <si>
    <t>ENS</t>
  </si>
  <si>
    <t>Conservation and Natural Resources</t>
  </si>
  <si>
    <t>Education, Other</t>
  </si>
  <si>
    <t>--</t>
  </si>
  <si>
    <t>Master's Cost per Credit Hour at the Discipline Level</t>
  </si>
  <si>
    <t>FY16</t>
  </si>
  <si>
    <t>FY17</t>
  </si>
  <si>
    <t>FY18</t>
  </si>
  <si>
    <t>% Change FY11 to FY18             UIS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</si>
</sst>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164" fontId="0" fillId="0" borderId="2" xfId="0" applyNumberFormat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0" fillId="0" borderId="0" xfId="0" applyFill="1"/>
    <xf numFmtId="164" fontId="7" fillId="0" borderId="2" xfId="0" applyNumberFormat="1" applyFont="1" applyFill="1" applyBorder="1" applyAlignment="1">
      <alignment horizontal="right"/>
    </xf>
    <xf numFmtId="9" fontId="0" fillId="0" borderId="1" xfId="1" applyFont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164" fontId="0" fillId="0" borderId="8" xfId="0" applyNumberFormat="1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  <xf numFmtId="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0" fillId="0" borderId="23" xfId="0" applyNumberFormat="1" applyFill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left" indent="1"/>
    </xf>
    <xf numFmtId="164" fontId="0" fillId="0" borderId="26" xfId="0" applyNumberFormat="1" applyBorder="1" applyAlignment="1">
      <alignment horizontal="left" indent="1"/>
    </xf>
    <xf numFmtId="164" fontId="1" fillId="0" borderId="8" xfId="0" applyNumberFormat="1" applyFont="1" applyBorder="1" applyAlignment="1">
      <alignment horizontal="left" indent="1"/>
    </xf>
    <xf numFmtId="164" fontId="1" fillId="0" borderId="19" xfId="0" applyNumberFormat="1" applyFont="1" applyBorder="1" applyAlignment="1">
      <alignment horizontal="left" indent="1"/>
    </xf>
    <xf numFmtId="164" fontId="0" fillId="0" borderId="32" xfId="0" applyNumberFormat="1" applyFill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9" fontId="0" fillId="0" borderId="35" xfId="1" applyFont="1" applyBorder="1" applyAlignment="1">
      <alignment horizontal="center"/>
    </xf>
    <xf numFmtId="164" fontId="0" fillId="0" borderId="32" xfId="0" applyNumberFormat="1" applyBorder="1" applyAlignment="1">
      <alignment horizontal="right"/>
    </xf>
    <xf numFmtId="9" fontId="0" fillId="0" borderId="35" xfId="1" applyFont="1" applyBorder="1" applyAlignment="1">
      <alignment horizontal="right"/>
    </xf>
    <xf numFmtId="164" fontId="0" fillId="0" borderId="33" xfId="0" applyNumberFormat="1" applyFill="1" applyBorder="1" applyAlignment="1">
      <alignment horizontal="right"/>
    </xf>
    <xf numFmtId="0" fontId="0" fillId="2" borderId="36" xfId="0" applyFill="1" applyBorder="1"/>
    <xf numFmtId="0" fontId="9" fillId="2" borderId="27" xfId="0" applyFont="1" applyFill="1" applyBorder="1" applyAlignment="1">
      <alignment horizontal="center"/>
    </xf>
    <xf numFmtId="164" fontId="0" fillId="0" borderId="2" xfId="0" applyNumberFormat="1" applyBorder="1" applyAlignment="1"/>
    <xf numFmtId="164" fontId="0" fillId="0" borderId="8" xfId="0" applyNumberFormat="1" applyBorder="1" applyAlignment="1"/>
    <xf numFmtId="164" fontId="0" fillId="0" borderId="26" xfId="0" applyNumberFormat="1" applyBorder="1" applyAlignment="1"/>
    <xf numFmtId="164" fontId="0" fillId="0" borderId="19" xfId="0" applyNumberFormat="1" applyBorder="1" applyAlignment="1"/>
    <xf numFmtId="164" fontId="0" fillId="0" borderId="2" xfId="0" applyNumberFormat="1" applyFill="1" applyBorder="1" applyAlignment="1"/>
    <xf numFmtId="164" fontId="0" fillId="0" borderId="8" xfId="0" applyNumberFormat="1" applyFill="1" applyBorder="1" applyAlignment="1"/>
    <xf numFmtId="164" fontId="1" fillId="0" borderId="26" xfId="0" applyNumberFormat="1" applyFont="1" applyBorder="1" applyAlignment="1"/>
    <xf numFmtId="164" fontId="1" fillId="0" borderId="19" xfId="0" applyNumberFormat="1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/>
    <xf numFmtId="164" fontId="1" fillId="0" borderId="2" xfId="0" applyNumberFormat="1" applyFont="1" applyBorder="1" applyAlignment="1">
      <alignment horizontal="right"/>
    </xf>
    <xf numFmtId="164" fontId="0" fillId="0" borderId="32" xfId="0" applyNumberFormat="1" applyBorder="1" applyAlignment="1"/>
    <xf numFmtId="164" fontId="0" fillId="0" borderId="30" xfId="0" applyNumberFormat="1" applyBorder="1" applyAlignment="1"/>
    <xf numFmtId="164" fontId="0" fillId="0" borderId="30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0" fontId="1" fillId="0" borderId="37" xfId="0" applyFont="1" applyFill="1" applyBorder="1" applyAlignment="1">
      <alignment horizontal="left" indent="1"/>
    </xf>
    <xf numFmtId="0" fontId="0" fillId="0" borderId="37" xfId="0" applyFill="1" applyBorder="1" applyAlignment="1">
      <alignment horizontal="left" indent="1"/>
    </xf>
    <xf numFmtId="0" fontId="1" fillId="0" borderId="38" xfId="0" applyFont="1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0" fontId="1" fillId="0" borderId="5" xfId="0" applyFont="1" applyFill="1" applyBorder="1" applyAlignment="1">
      <alignment horizontal="left" indent="1"/>
    </xf>
    <xf numFmtId="0" fontId="0" fillId="0" borderId="39" xfId="0" applyFill="1" applyBorder="1" applyAlignment="1">
      <alignment horizontal="left" indent="1"/>
    </xf>
    <xf numFmtId="9" fontId="0" fillId="0" borderId="7" xfId="0" applyNumberFormat="1" applyBorder="1" applyAlignment="1">
      <alignment horizontal="right" indent="1"/>
    </xf>
    <xf numFmtId="9" fontId="0" fillId="0" borderId="7" xfId="0" applyNumberFormat="1" applyFill="1" applyBorder="1" applyAlignment="1">
      <alignment horizontal="right" indent="1"/>
    </xf>
    <xf numFmtId="9" fontId="1" fillId="0" borderId="7" xfId="0" applyNumberFormat="1" applyFont="1" applyBorder="1" applyAlignment="1">
      <alignment horizontal="right" indent="1"/>
    </xf>
    <xf numFmtId="9" fontId="1" fillId="0" borderId="21" xfId="0" applyNumberFormat="1" applyFont="1" applyBorder="1" applyAlignment="1">
      <alignment horizontal="right" indent="1"/>
    </xf>
    <xf numFmtId="9" fontId="0" fillId="0" borderId="31" xfId="0" applyNumberFormat="1" applyBorder="1" applyAlignment="1">
      <alignment horizontal="right" indent="1"/>
    </xf>
    <xf numFmtId="9" fontId="0" fillId="0" borderId="21" xfId="0" applyNumberFormat="1" applyBorder="1" applyAlignment="1">
      <alignment horizontal="right" indent="1"/>
    </xf>
    <xf numFmtId="9" fontId="0" fillId="0" borderId="0" xfId="0" applyNumberFormat="1" applyAlignment="1">
      <alignment horizontal="right" indent="1"/>
    </xf>
    <xf numFmtId="9" fontId="0" fillId="0" borderId="3" xfId="0" applyNumberFormat="1" applyBorder="1" applyAlignment="1">
      <alignment horizontal="right" indent="1"/>
    </xf>
    <xf numFmtId="9" fontId="0" fillId="0" borderId="33" xfId="0" applyNumberFormat="1" applyBorder="1" applyAlignment="1">
      <alignment horizontal="right" indent="1"/>
    </xf>
    <xf numFmtId="9" fontId="0" fillId="0" borderId="1" xfId="1" applyFont="1" applyBorder="1" applyAlignment="1">
      <alignment horizontal="right" indent="1"/>
    </xf>
    <xf numFmtId="9" fontId="0" fillId="0" borderId="35" xfId="1" applyFont="1" applyBorder="1" applyAlignment="1">
      <alignment horizontal="right" indent="1"/>
    </xf>
    <xf numFmtId="9" fontId="0" fillId="0" borderId="6" xfId="1" applyFont="1" applyBorder="1" applyAlignment="1">
      <alignment horizontal="right" indent="2"/>
    </xf>
    <xf numFmtId="0" fontId="1" fillId="0" borderId="45" xfId="0" applyFont="1" applyFill="1" applyBorder="1" applyAlignment="1">
      <alignment horizontal="left" indent="1"/>
    </xf>
    <xf numFmtId="0" fontId="1" fillId="0" borderId="46" xfId="0" applyFont="1" applyFill="1" applyBorder="1" applyAlignment="1">
      <alignment horizontal="left" indent="1"/>
    </xf>
    <xf numFmtId="164" fontId="1" fillId="0" borderId="2" xfId="0" applyNumberFormat="1" applyFont="1" applyBorder="1" applyAlignment="1">
      <alignment horizontal="left" indent="1"/>
    </xf>
    <xf numFmtId="164" fontId="1" fillId="0" borderId="26" xfId="0" applyNumberFormat="1" applyFont="1" applyBorder="1" applyAlignment="1">
      <alignment horizontal="left" indent="1"/>
    </xf>
    <xf numFmtId="164" fontId="1" fillId="0" borderId="40" xfId="0" applyNumberFormat="1" applyFont="1" applyFill="1" applyBorder="1" applyAlignment="1">
      <alignment horizontal="left" indent="1"/>
    </xf>
    <xf numFmtId="164" fontId="1" fillId="0" borderId="22" xfId="0" applyNumberFormat="1" applyFont="1" applyFill="1" applyBorder="1" applyAlignment="1">
      <alignment horizontal="left" indent="1"/>
    </xf>
    <xf numFmtId="164" fontId="0" fillId="0" borderId="40" xfId="0" applyNumberFormat="1" applyFill="1" applyBorder="1" applyAlignment="1">
      <alignment horizontal="left" indent="1"/>
    </xf>
    <xf numFmtId="164" fontId="0" fillId="0" borderId="22" xfId="0" applyNumberFormat="1" applyFill="1" applyBorder="1" applyAlignment="1">
      <alignment horizontal="left" indent="1"/>
    </xf>
    <xf numFmtId="164" fontId="0" fillId="0" borderId="49" xfId="0" applyNumberFormat="1" applyFill="1" applyBorder="1" applyAlignment="1">
      <alignment horizontal="left" indent="1"/>
    </xf>
    <xf numFmtId="164" fontId="0" fillId="0" borderId="48" xfId="0" applyNumberFormat="1" applyFill="1" applyBorder="1" applyAlignment="1">
      <alignment horizontal="left" indent="1"/>
    </xf>
    <xf numFmtId="164" fontId="1" fillId="0" borderId="41" xfId="0" applyNumberFormat="1" applyFont="1" applyFill="1" applyBorder="1" applyAlignment="1">
      <alignment horizontal="left" indent="1"/>
    </xf>
    <xf numFmtId="164" fontId="0" fillId="0" borderId="41" xfId="0" applyNumberFormat="1" applyFill="1" applyBorder="1" applyAlignment="1">
      <alignment horizontal="left" indent="1"/>
    </xf>
    <xf numFmtId="164" fontId="1" fillId="0" borderId="49" xfId="0" applyNumberFormat="1" applyFont="1" applyFill="1" applyBorder="1" applyAlignment="1">
      <alignment horizontal="left" indent="1"/>
    </xf>
    <xf numFmtId="164" fontId="1" fillId="0" borderId="8" xfId="0" applyNumberFormat="1" applyFont="1" applyFill="1" applyBorder="1" applyAlignment="1">
      <alignment horizontal="left" indent="1"/>
    </xf>
    <xf numFmtId="164" fontId="1" fillId="0" borderId="19" xfId="0" applyNumberFormat="1" applyFont="1" applyFill="1" applyBorder="1" applyAlignment="1">
      <alignment horizontal="left" indent="1"/>
    </xf>
    <xf numFmtId="164" fontId="1" fillId="0" borderId="48" xfId="0" applyNumberFormat="1" applyFont="1" applyFill="1" applyBorder="1" applyAlignment="1">
      <alignment horizontal="left" indent="1"/>
    </xf>
    <xf numFmtId="164" fontId="0" fillId="0" borderId="44" xfId="0" applyNumberFormat="1" applyFill="1" applyBorder="1" applyAlignment="1">
      <alignment horizontal="left" indent="1"/>
    </xf>
    <xf numFmtId="9" fontId="0" fillId="0" borderId="50" xfId="1" applyFont="1" applyBorder="1" applyAlignment="1">
      <alignment horizontal="right" indent="2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2" fillId="2" borderId="28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1" fillId="0" borderId="42" xfId="0" applyNumberFormat="1" applyFont="1" applyFill="1" applyBorder="1" applyAlignment="1">
      <alignment horizontal="left" indent="1"/>
    </xf>
    <xf numFmtId="164" fontId="1" fillId="0" borderId="43" xfId="0" applyNumberFormat="1" applyFont="1" applyFill="1" applyBorder="1" applyAlignment="1">
      <alignment horizontal="left" indent="1"/>
    </xf>
    <xf numFmtId="164" fontId="1" fillId="0" borderId="22" xfId="0" applyNumberFormat="1" applyFont="1" applyFill="1" applyBorder="1" applyAlignment="1">
      <alignment horizontal="right" indent="1"/>
    </xf>
    <xf numFmtId="164" fontId="0" fillId="0" borderId="22" xfId="0" applyNumberFormat="1" applyFill="1" applyBorder="1" applyAlignment="1">
      <alignment horizontal="right" indent="1"/>
    </xf>
    <xf numFmtId="164" fontId="0" fillId="0" borderId="47" xfId="0" applyNumberFormat="1" applyFill="1" applyBorder="1" applyAlignment="1">
      <alignment horizontal="right" indent="1"/>
    </xf>
    <xf numFmtId="164" fontId="1" fillId="0" borderId="48" xfId="0" applyNumberFormat="1" applyFont="1" applyFill="1" applyBorder="1" applyAlignment="1">
      <alignment horizontal="right" indent="1"/>
    </xf>
    <xf numFmtId="164" fontId="1" fillId="0" borderId="49" xfId="0" applyNumberFormat="1" applyFont="1" applyFill="1" applyBorder="1" applyAlignment="1">
      <alignment horizontal="right" indent="1"/>
    </xf>
    <xf numFmtId="164" fontId="1" fillId="0" borderId="19" xfId="0" applyNumberFormat="1" applyFont="1" applyFill="1" applyBorder="1" applyAlignment="1">
      <alignment horizontal="right" indent="1"/>
    </xf>
    <xf numFmtId="164" fontId="0" fillId="0" borderId="30" xfId="0" applyNumberFormat="1" applyFill="1" applyBorder="1" applyAlignment="1">
      <alignment horizontal="right" indent="1"/>
    </xf>
    <xf numFmtId="164" fontId="1" fillId="0" borderId="8" xfId="0" applyNumberFormat="1" applyFont="1" applyFill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9"/>
  <sheetViews>
    <sheetView tabSelected="1" zoomScaleNormal="100" workbookViewId="0">
      <selection sqref="A1:BG1"/>
    </sheetView>
  </sheetViews>
  <sheetFormatPr defaultRowHeight="12.75" x14ac:dyDescent="0.2"/>
  <cols>
    <col min="1" max="2" width="9.7109375" customWidth="1"/>
    <col min="3" max="3" width="10.85546875" bestFit="1" customWidth="1"/>
    <col min="5" max="5" width="9.7109375" customWidth="1"/>
    <col min="6" max="6" width="12.28515625" customWidth="1"/>
    <col min="8" max="9" width="9.7109375" customWidth="1"/>
    <col min="13" max="13" width="9.28515625" bestFit="1" customWidth="1"/>
    <col min="14" max="15" width="9.140625" customWidth="1"/>
    <col min="16" max="16" width="9.140625" style="21" customWidth="1"/>
    <col min="19" max="19" width="9.140625" style="21"/>
    <col min="22" max="22" width="9.140625" style="21"/>
    <col min="25" max="25" width="9.140625" style="21"/>
    <col min="26" max="27" width="0" hidden="1" customWidth="1"/>
    <col min="28" max="28" width="0" style="21" hidden="1" customWidth="1"/>
    <col min="29" max="29" width="10.140625" hidden="1" customWidth="1"/>
    <col min="30" max="30" width="9.7109375" hidden="1" customWidth="1"/>
    <col min="31" max="31" width="8.85546875" style="21" hidden="1" customWidth="1"/>
    <col min="32" max="32" width="10.140625" hidden="1" customWidth="1"/>
    <col min="33" max="33" width="9.140625" hidden="1" customWidth="1"/>
    <col min="34" max="34" width="9.140625" style="21" hidden="1" customWidth="1"/>
    <col min="35" max="35" width="10.140625" hidden="1" customWidth="1"/>
    <col min="36" max="36" width="9.140625" hidden="1" customWidth="1"/>
    <col min="37" max="37" width="9.140625" style="21" hidden="1" customWidth="1"/>
    <col min="38" max="39" width="9.140625" hidden="1" customWidth="1"/>
    <col min="40" max="40" width="9.140625" style="21" hidden="1" customWidth="1"/>
    <col min="41" max="42" width="9.140625" style="5" hidden="1" customWidth="1"/>
    <col min="43" max="43" width="9.140625" hidden="1" customWidth="1"/>
    <col min="44" max="45" width="9.140625" style="5" hidden="1" customWidth="1"/>
    <col min="46" max="46" width="9.140625" hidden="1" customWidth="1"/>
    <col min="47" max="48" width="9.140625" style="5" hidden="1" customWidth="1"/>
    <col min="49" max="49" width="9.140625" hidden="1" customWidth="1"/>
    <col min="50" max="51" width="9.140625" style="5" hidden="1" customWidth="1"/>
    <col min="52" max="55" width="9.140625" hidden="1" customWidth="1"/>
    <col min="56" max="56" width="11.7109375" hidden="1" customWidth="1"/>
    <col min="57" max="58" width="9.140625" hidden="1" customWidth="1"/>
    <col min="59" max="59" width="11.7109375" customWidth="1"/>
  </cols>
  <sheetData>
    <row r="1" spans="1:59" ht="15" x14ac:dyDescent="0.25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4"/>
      <c r="BF1" s="94"/>
      <c r="BG1" s="94"/>
    </row>
    <row r="2" spans="1:59" ht="15" x14ac:dyDescent="0.25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6"/>
      <c r="BF2" s="96"/>
      <c r="BG2" s="96"/>
    </row>
    <row r="3" spans="1:59" ht="10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49"/>
      <c r="BF3" s="49"/>
      <c r="BG3" s="49"/>
    </row>
    <row r="4" spans="1:59" ht="15.75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</row>
    <row r="5" spans="1:59" ht="39" customHeight="1" thickTop="1" x14ac:dyDescent="0.25">
      <c r="A5" s="36"/>
      <c r="B5" s="98" t="s">
        <v>61</v>
      </c>
      <c r="C5" s="105"/>
      <c r="D5" s="106"/>
      <c r="E5" s="98" t="s">
        <v>60</v>
      </c>
      <c r="F5" s="105"/>
      <c r="G5" s="106"/>
      <c r="H5" s="98" t="s">
        <v>59</v>
      </c>
      <c r="I5" s="105"/>
      <c r="J5" s="106"/>
      <c r="K5" s="98" t="s">
        <v>35</v>
      </c>
      <c r="L5" s="105"/>
      <c r="M5" s="106"/>
      <c r="N5" s="98" t="s">
        <v>27</v>
      </c>
      <c r="O5" s="99"/>
      <c r="P5" s="100"/>
      <c r="Q5" s="101" t="s">
        <v>28</v>
      </c>
      <c r="R5" s="99"/>
      <c r="S5" s="100"/>
      <c r="T5" s="101" t="s">
        <v>29</v>
      </c>
      <c r="U5" s="99"/>
      <c r="V5" s="100"/>
      <c r="W5" s="101" t="s">
        <v>26</v>
      </c>
      <c r="X5" s="102"/>
      <c r="Y5" s="103"/>
      <c r="Z5" s="101" t="s">
        <v>25</v>
      </c>
      <c r="AA5" s="99"/>
      <c r="AB5" s="100"/>
      <c r="AC5" s="101" t="s">
        <v>23</v>
      </c>
      <c r="AD5" s="99"/>
      <c r="AE5" s="100"/>
      <c r="AF5" s="101" t="s">
        <v>21</v>
      </c>
      <c r="AG5" s="98"/>
      <c r="AH5" s="104"/>
      <c r="AI5" s="98" t="s">
        <v>20</v>
      </c>
      <c r="AJ5" s="98"/>
      <c r="AK5" s="104"/>
      <c r="AL5" s="98" t="s">
        <v>18</v>
      </c>
      <c r="AM5" s="98"/>
      <c r="AN5" s="104"/>
      <c r="AO5" s="101" t="s">
        <v>19</v>
      </c>
      <c r="AP5" s="98"/>
      <c r="AQ5" s="104"/>
      <c r="AR5" s="98" t="s">
        <v>13</v>
      </c>
      <c r="AS5" s="98"/>
      <c r="AT5" s="104"/>
      <c r="AU5" s="97" t="s">
        <v>12</v>
      </c>
      <c r="AV5" s="97"/>
      <c r="AW5" s="97"/>
      <c r="AX5" s="97" t="s">
        <v>11</v>
      </c>
      <c r="AY5" s="97"/>
      <c r="AZ5" s="97"/>
      <c r="BA5" s="97" t="s">
        <v>10</v>
      </c>
      <c r="BB5" s="97"/>
      <c r="BC5" s="97"/>
      <c r="BD5" s="97" t="s">
        <v>14</v>
      </c>
      <c r="BE5" s="97"/>
      <c r="BF5" s="97"/>
      <c r="BG5" s="107" t="s">
        <v>62</v>
      </c>
    </row>
    <row r="6" spans="1:59" s="9" customFormat="1" ht="28.5" customHeight="1" x14ac:dyDescent="0.2">
      <c r="A6" s="37" t="s">
        <v>36</v>
      </c>
      <c r="B6" s="6" t="s">
        <v>0</v>
      </c>
      <c r="C6" s="17" t="s">
        <v>1</v>
      </c>
      <c r="D6" s="16" t="s">
        <v>15</v>
      </c>
      <c r="E6" s="6" t="s">
        <v>0</v>
      </c>
      <c r="F6" s="17" t="s">
        <v>1</v>
      </c>
      <c r="G6" s="16" t="s">
        <v>15</v>
      </c>
      <c r="H6" s="6" t="s">
        <v>0</v>
      </c>
      <c r="I6" s="17" t="s">
        <v>1</v>
      </c>
      <c r="J6" s="16" t="s">
        <v>15</v>
      </c>
      <c r="K6" s="6" t="s">
        <v>0</v>
      </c>
      <c r="L6" s="17" t="s">
        <v>1</v>
      </c>
      <c r="M6" s="16" t="s">
        <v>15</v>
      </c>
      <c r="N6" s="6" t="s">
        <v>0</v>
      </c>
      <c r="O6" s="17" t="s">
        <v>1</v>
      </c>
      <c r="P6" s="16" t="s">
        <v>15</v>
      </c>
      <c r="Q6" s="6" t="s">
        <v>0</v>
      </c>
      <c r="R6" s="17" t="s">
        <v>1</v>
      </c>
      <c r="S6" s="16" t="s">
        <v>15</v>
      </c>
      <c r="T6" s="6" t="s">
        <v>0</v>
      </c>
      <c r="U6" s="17" t="s">
        <v>1</v>
      </c>
      <c r="V6" s="16" t="s">
        <v>15</v>
      </c>
      <c r="W6" s="6" t="s">
        <v>0</v>
      </c>
      <c r="X6" s="17" t="s">
        <v>1</v>
      </c>
      <c r="Y6" s="16" t="s">
        <v>15</v>
      </c>
      <c r="Z6" s="6" t="s">
        <v>0</v>
      </c>
      <c r="AA6" s="17" t="s">
        <v>1</v>
      </c>
      <c r="AB6" s="16" t="s">
        <v>15</v>
      </c>
      <c r="AC6" s="6" t="s">
        <v>0</v>
      </c>
      <c r="AD6" s="17" t="s">
        <v>1</v>
      </c>
      <c r="AE6" s="16" t="s">
        <v>15</v>
      </c>
      <c r="AF6" s="6" t="s">
        <v>0</v>
      </c>
      <c r="AG6" s="17" t="s">
        <v>1</v>
      </c>
      <c r="AH6" s="16" t="s">
        <v>15</v>
      </c>
      <c r="AI6" s="6" t="s">
        <v>0</v>
      </c>
      <c r="AJ6" s="17" t="s">
        <v>1</v>
      </c>
      <c r="AK6" s="16" t="s">
        <v>15</v>
      </c>
      <c r="AL6" s="6" t="s">
        <v>0</v>
      </c>
      <c r="AM6" s="17" t="s">
        <v>1</v>
      </c>
      <c r="AN6" s="6" t="s">
        <v>15</v>
      </c>
      <c r="AO6" s="6" t="s">
        <v>0</v>
      </c>
      <c r="AP6" s="7" t="s">
        <v>1</v>
      </c>
      <c r="AQ6" s="8" t="s">
        <v>15</v>
      </c>
      <c r="AR6" s="6" t="s">
        <v>0</v>
      </c>
      <c r="AS6" s="7" t="s">
        <v>1</v>
      </c>
      <c r="AT6" s="8" t="s">
        <v>15</v>
      </c>
      <c r="AU6" s="6" t="s">
        <v>0</v>
      </c>
      <c r="AV6" s="7" t="s">
        <v>1</v>
      </c>
      <c r="AW6" s="8" t="s">
        <v>15</v>
      </c>
      <c r="AX6" s="6" t="s">
        <v>0</v>
      </c>
      <c r="AY6" s="7" t="s">
        <v>1</v>
      </c>
      <c r="AZ6" s="8" t="s">
        <v>15</v>
      </c>
      <c r="BA6" s="6" t="s">
        <v>0</v>
      </c>
      <c r="BB6" s="7" t="s">
        <v>1</v>
      </c>
      <c r="BC6" s="8" t="s">
        <v>15</v>
      </c>
      <c r="BD6" s="6" t="s">
        <v>0</v>
      </c>
      <c r="BE6" s="7" t="s">
        <v>1</v>
      </c>
      <c r="BF6" s="8" t="s">
        <v>15</v>
      </c>
      <c r="BG6" s="108"/>
    </row>
    <row r="7" spans="1:59" ht="18" customHeight="1" x14ac:dyDescent="0.2">
      <c r="A7" s="109" t="s">
        <v>55</v>
      </c>
      <c r="B7" s="110"/>
      <c r="C7" s="110"/>
      <c r="D7" s="110"/>
      <c r="E7" s="110"/>
      <c r="F7" s="110"/>
      <c r="G7" s="110"/>
      <c r="H7" s="110"/>
      <c r="I7" s="110"/>
      <c r="J7" s="110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2"/>
    </row>
    <row r="8" spans="1:59" ht="18" customHeight="1" x14ac:dyDescent="0.2">
      <c r="A8" s="56" t="s">
        <v>54</v>
      </c>
      <c r="B8" s="79">
        <v>463.24</v>
      </c>
      <c r="C8" s="122">
        <v>450.07</v>
      </c>
      <c r="D8" s="63">
        <f>B8/C8</f>
        <v>1.029262114782145</v>
      </c>
      <c r="E8" s="79">
        <v>360.83</v>
      </c>
      <c r="F8" s="122">
        <v>329.48</v>
      </c>
      <c r="G8" s="63">
        <f>E8/F8</f>
        <v>1.0951499332281169</v>
      </c>
      <c r="H8" s="79">
        <v>371.53</v>
      </c>
      <c r="I8" s="80">
        <v>321.73</v>
      </c>
      <c r="J8" s="63">
        <f>H8/I8</f>
        <v>1.1547881764212227</v>
      </c>
      <c r="K8" s="38">
        <v>425.3</v>
      </c>
      <c r="L8" s="39">
        <v>326.35000000000002</v>
      </c>
      <c r="M8" s="63">
        <f>K8/L8</f>
        <v>1.3032020836525202</v>
      </c>
      <c r="N8" s="38">
        <v>436.92</v>
      </c>
      <c r="O8" s="39">
        <v>342.54</v>
      </c>
      <c r="P8" s="63">
        <f>N8/O8</f>
        <v>1.2755298651252409</v>
      </c>
      <c r="Q8" s="1">
        <v>371.23</v>
      </c>
      <c r="R8" s="14">
        <v>315.89</v>
      </c>
      <c r="S8" s="63">
        <f>Q8/R8</f>
        <v>1.1751875652917156</v>
      </c>
      <c r="T8" s="1">
        <v>368.95</v>
      </c>
      <c r="U8" s="14">
        <v>332.64</v>
      </c>
      <c r="V8" s="63">
        <f>T8/U8</f>
        <v>1.1091570466570466</v>
      </c>
      <c r="W8" s="1">
        <v>330.26</v>
      </c>
      <c r="X8" s="14">
        <v>340.5</v>
      </c>
      <c r="Y8" s="70">
        <f>W8/X8</f>
        <v>0.96992657856093978</v>
      </c>
      <c r="Z8" s="15">
        <v>379.14</v>
      </c>
      <c r="AA8" s="14">
        <v>397.38</v>
      </c>
      <c r="AB8" s="63">
        <f>Z8/AA8</f>
        <v>0.95409935074739538</v>
      </c>
      <c r="AC8" s="1">
        <v>349.53</v>
      </c>
      <c r="AD8" s="14">
        <v>428.61</v>
      </c>
      <c r="AE8" s="63">
        <f>AC8/AD8</f>
        <v>0.81549660530552237</v>
      </c>
      <c r="AF8" s="4">
        <v>380.15</v>
      </c>
      <c r="AG8" s="3">
        <v>259.93</v>
      </c>
      <c r="AH8" s="72">
        <f>AF8/AG8</f>
        <v>1.4625091370753662</v>
      </c>
      <c r="AI8" s="1">
        <v>312.73</v>
      </c>
      <c r="AJ8" s="3">
        <v>430.29</v>
      </c>
      <c r="AK8" s="23">
        <f>AI8/AJ8</f>
        <v>0.7267889098050152</v>
      </c>
      <c r="AL8" s="4"/>
      <c r="AM8" s="3"/>
      <c r="AN8" s="23"/>
      <c r="AO8" s="1"/>
      <c r="AP8" s="3"/>
      <c r="AQ8" s="11"/>
      <c r="AR8" s="1"/>
      <c r="AS8" s="3"/>
      <c r="AT8" s="11"/>
      <c r="AU8" s="1"/>
      <c r="AV8" s="2"/>
      <c r="AW8" s="11"/>
      <c r="AX8" s="1"/>
      <c r="AY8" s="3"/>
      <c r="AZ8" s="11"/>
      <c r="BA8" s="4"/>
      <c r="BB8" s="3"/>
      <c r="BC8" s="11"/>
      <c r="BD8" s="1"/>
      <c r="BE8" s="2"/>
      <c r="BF8" s="11"/>
      <c r="BG8" s="74">
        <f>(B8-W8)/W8</f>
        <v>0.40265245564101015</v>
      </c>
    </row>
    <row r="9" spans="1:59" ht="18" customHeight="1" x14ac:dyDescent="0.2">
      <c r="A9" s="109" t="s">
        <v>37</v>
      </c>
      <c r="B9" s="110"/>
      <c r="C9" s="110"/>
      <c r="D9" s="110"/>
      <c r="E9" s="110"/>
      <c r="F9" s="110"/>
      <c r="G9" s="110"/>
      <c r="H9" s="110"/>
      <c r="I9" s="110"/>
      <c r="J9" s="11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2"/>
    </row>
    <row r="10" spans="1:59" ht="18" customHeight="1" x14ac:dyDescent="0.2">
      <c r="A10" s="57" t="s">
        <v>8</v>
      </c>
      <c r="B10" s="81">
        <v>548.57000000000005</v>
      </c>
      <c r="C10" s="123">
        <v>415.75</v>
      </c>
      <c r="D10" s="63">
        <f>B10/C10</f>
        <v>1.3194708358388456</v>
      </c>
      <c r="E10" s="81">
        <v>418.55</v>
      </c>
      <c r="F10" s="123">
        <v>504.75</v>
      </c>
      <c r="G10" s="63">
        <f>E10/F10</f>
        <v>0.82922238732045572</v>
      </c>
      <c r="H10" s="81">
        <v>403.67</v>
      </c>
      <c r="I10" s="82">
        <v>557.67999999999995</v>
      </c>
      <c r="J10" s="63">
        <f>H10/I10</f>
        <v>0.72383804332233548</v>
      </c>
      <c r="K10" s="38">
        <v>451.94</v>
      </c>
      <c r="L10" s="39">
        <v>638.44000000000005</v>
      </c>
      <c r="M10" s="63">
        <f>K10/L10</f>
        <v>0.70788171167220093</v>
      </c>
      <c r="N10" s="38">
        <v>469.99</v>
      </c>
      <c r="O10" s="39">
        <v>601.59</v>
      </c>
      <c r="P10" s="63">
        <f>N10/O10</f>
        <v>0.78124636380258983</v>
      </c>
      <c r="Q10" s="1">
        <v>424.69</v>
      </c>
      <c r="R10" s="14">
        <v>707.05</v>
      </c>
      <c r="S10" s="63">
        <f>Q10/R10</f>
        <v>0.60065059048157843</v>
      </c>
      <c r="T10" s="1">
        <v>494.28</v>
      </c>
      <c r="U10" s="14">
        <v>687.51</v>
      </c>
      <c r="V10" s="63">
        <f>T10/U10</f>
        <v>0.71894226993061916</v>
      </c>
      <c r="W10" s="1">
        <v>418.28</v>
      </c>
      <c r="X10" s="14">
        <v>525.16999999999996</v>
      </c>
      <c r="Y10" s="70">
        <f>W10/X10</f>
        <v>0.7964659062779671</v>
      </c>
      <c r="Z10" s="15">
        <v>529.5</v>
      </c>
      <c r="AA10" s="14">
        <v>465.9</v>
      </c>
      <c r="AB10" s="63">
        <f>Z10/AA10</f>
        <v>1.13650998068255</v>
      </c>
      <c r="AC10" s="1">
        <v>477.33</v>
      </c>
      <c r="AD10" s="14">
        <v>549.30999999999995</v>
      </c>
      <c r="AE10" s="63">
        <f>AC10/AD10</f>
        <v>0.86896288070488437</v>
      </c>
      <c r="AF10" s="10">
        <v>506.87</v>
      </c>
      <c r="AG10" s="3">
        <v>467.54</v>
      </c>
      <c r="AH10" s="72">
        <f>AF10/AG10</f>
        <v>1.0841211447148906</v>
      </c>
      <c r="AI10" s="1">
        <v>500.34</v>
      </c>
      <c r="AJ10" s="3">
        <v>503.36</v>
      </c>
      <c r="AK10" s="23">
        <f>AI10/AJ10</f>
        <v>0.99400031786395415</v>
      </c>
      <c r="AL10" s="4">
        <v>410.94</v>
      </c>
      <c r="AM10" s="3">
        <v>234.99</v>
      </c>
      <c r="AN10" s="23">
        <f>((AL10/AM10)*100)/100</f>
        <v>1.7487552661815393</v>
      </c>
      <c r="AO10" s="1">
        <v>338.51</v>
      </c>
      <c r="AP10" s="3">
        <v>231.46</v>
      </c>
      <c r="AQ10" s="11">
        <f>((AO10/AP10)*100)/100</f>
        <v>1.4624989198997667</v>
      </c>
      <c r="AR10" s="1">
        <v>354.33</v>
      </c>
      <c r="AS10" s="3">
        <v>198.88</v>
      </c>
      <c r="AT10" s="11">
        <f>((AR10/AS10)*100)/100</f>
        <v>1.7816271118262268</v>
      </c>
      <c r="AU10" s="1">
        <v>360.45</v>
      </c>
      <c r="AV10" s="2">
        <v>192.22</v>
      </c>
      <c r="AW10" s="11">
        <f>((AU10/AV10)*100/100)</f>
        <v>1.875195088960566</v>
      </c>
      <c r="AX10" s="1">
        <v>313.95</v>
      </c>
      <c r="AY10" s="3">
        <v>202.7</v>
      </c>
      <c r="AZ10" s="11">
        <f>((AX10/AY10)*100/100)</f>
        <v>1.5488406512086828</v>
      </c>
      <c r="BA10" s="4">
        <v>274.45999999999998</v>
      </c>
      <c r="BB10" s="3">
        <v>191.08</v>
      </c>
      <c r="BC10" s="11">
        <f>BA10/BB10</f>
        <v>1.4363617333054217</v>
      </c>
      <c r="BD10" s="1">
        <v>266.67</v>
      </c>
      <c r="BE10" s="3">
        <v>184.46</v>
      </c>
      <c r="BF10" s="11">
        <f>BD10/BE10</f>
        <v>1.4456792800607179</v>
      </c>
      <c r="BG10" s="74">
        <f>(B10-W10)/W10</f>
        <v>0.31148991106435903</v>
      </c>
    </row>
    <row r="11" spans="1:59" ht="18" customHeight="1" x14ac:dyDescent="0.2">
      <c r="A11" s="113" t="s">
        <v>38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</row>
    <row r="12" spans="1:59" ht="18" customHeight="1" x14ac:dyDescent="0.2">
      <c r="A12" s="57" t="s">
        <v>9</v>
      </c>
      <c r="B12" s="81">
        <v>583.24</v>
      </c>
      <c r="C12" s="123">
        <v>672.87</v>
      </c>
      <c r="D12" s="63">
        <f>B12/C12</f>
        <v>0.86679447738790549</v>
      </c>
      <c r="E12" s="81">
        <v>499.6</v>
      </c>
      <c r="F12" s="123">
        <v>568.54999999999995</v>
      </c>
      <c r="G12" s="63">
        <f>E12/F12</f>
        <v>0.87872658517280811</v>
      </c>
      <c r="H12" s="81">
        <v>495.61</v>
      </c>
      <c r="I12" s="82">
        <v>547.02</v>
      </c>
      <c r="J12" s="63">
        <f>H12/I12</f>
        <v>0.9060180614968375</v>
      </c>
      <c r="K12" s="42">
        <v>578.07000000000005</v>
      </c>
      <c r="L12" s="43">
        <v>556.24</v>
      </c>
      <c r="M12" s="64">
        <f>K12/L12</f>
        <v>1.0392456493599886</v>
      </c>
      <c r="N12" s="42">
        <v>612.11</v>
      </c>
      <c r="O12" s="43">
        <v>493.24</v>
      </c>
      <c r="P12" s="63">
        <f>N12/O12</f>
        <v>1.2409982969751034</v>
      </c>
      <c r="Q12" s="4">
        <v>464.84</v>
      </c>
      <c r="R12" s="12">
        <v>473.72</v>
      </c>
      <c r="S12" s="63">
        <f>Q12/R12</f>
        <v>0.98125474964113812</v>
      </c>
      <c r="T12" s="4">
        <v>440.24</v>
      </c>
      <c r="U12" s="12">
        <v>491.63</v>
      </c>
      <c r="V12" s="63">
        <f>T12/U12</f>
        <v>0.89547017065679479</v>
      </c>
      <c r="W12" s="4">
        <v>413.42</v>
      </c>
      <c r="X12" s="12">
        <v>498.32</v>
      </c>
      <c r="Y12" s="70">
        <f>W12/X12</f>
        <v>0.82962754856317233</v>
      </c>
      <c r="Z12" s="13">
        <v>398.38</v>
      </c>
      <c r="AA12" s="12">
        <v>465.62</v>
      </c>
      <c r="AB12" s="63">
        <f>Z12/AA12</f>
        <v>0.85559039560156347</v>
      </c>
      <c r="AC12" s="4">
        <v>414.81</v>
      </c>
      <c r="AD12" s="12">
        <v>484.61</v>
      </c>
      <c r="AE12" s="63">
        <f>AC12/AD12</f>
        <v>0.85596665359773838</v>
      </c>
      <c r="AF12" s="4">
        <v>472.34</v>
      </c>
      <c r="AG12" s="3">
        <v>459.72</v>
      </c>
      <c r="AH12" s="72">
        <f>AF12/AG12</f>
        <v>1.027451492212651</v>
      </c>
      <c r="AI12" s="1">
        <v>436.33</v>
      </c>
      <c r="AJ12" s="3">
        <v>477.77</v>
      </c>
      <c r="AK12" s="23">
        <f>AI12/AJ12</f>
        <v>0.91326370429286063</v>
      </c>
      <c r="AL12" s="4">
        <v>354.5</v>
      </c>
      <c r="AM12" s="3">
        <v>440.9</v>
      </c>
      <c r="AN12" s="23">
        <f>AL12/AM12</f>
        <v>0.80403719664322981</v>
      </c>
      <c r="AO12" s="1">
        <v>336.99</v>
      </c>
      <c r="AP12" s="3">
        <v>400.98</v>
      </c>
      <c r="AQ12" s="11">
        <f>AO12/AP12</f>
        <v>0.84041598084692504</v>
      </c>
      <c r="AR12" s="1">
        <v>364.66</v>
      </c>
      <c r="AS12" s="3">
        <v>368.91</v>
      </c>
      <c r="AT12" s="11">
        <f>AR12/AS12</f>
        <v>0.98847957496408334</v>
      </c>
      <c r="AU12" s="1">
        <v>260.39</v>
      </c>
      <c r="AV12" s="2">
        <v>334.21</v>
      </c>
      <c r="AW12" s="11">
        <f>AU12/AV12</f>
        <v>0.77912091200143618</v>
      </c>
      <c r="AX12" s="1">
        <v>333.34</v>
      </c>
      <c r="AY12" s="3">
        <v>385.92</v>
      </c>
      <c r="AZ12" s="11">
        <f>AX12/AY12</f>
        <v>0.86375414593698163</v>
      </c>
      <c r="BA12" s="4">
        <v>354.45</v>
      </c>
      <c r="BB12" s="3">
        <v>396.6</v>
      </c>
      <c r="BC12" s="11">
        <f>BA12/BB12</f>
        <v>0.89372163388804837</v>
      </c>
      <c r="BD12" s="1">
        <v>377.63</v>
      </c>
      <c r="BE12" s="2">
        <v>396.65</v>
      </c>
      <c r="BF12" s="11">
        <f>BD12/BE12</f>
        <v>0.95204840539518476</v>
      </c>
      <c r="BG12" s="74">
        <f>(B12-W12)/W12</f>
        <v>0.41076870978665758</v>
      </c>
    </row>
    <row r="13" spans="1:59" ht="18" customHeight="1" x14ac:dyDescent="0.2">
      <c r="A13" s="109" t="s">
        <v>39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2"/>
    </row>
    <row r="14" spans="1:59" ht="18" customHeight="1" x14ac:dyDescent="0.2">
      <c r="A14" s="57" t="s">
        <v>2</v>
      </c>
      <c r="B14" s="81">
        <v>433.05</v>
      </c>
      <c r="C14" s="124">
        <v>599.30999999999995</v>
      </c>
      <c r="D14" s="63">
        <f>B14/C14</f>
        <v>0.72258096811333039</v>
      </c>
      <c r="E14" s="81">
        <v>386.18</v>
      </c>
      <c r="F14" s="124">
        <v>559.76</v>
      </c>
      <c r="G14" s="63">
        <f>E14/F14</f>
        <v>0.68990281549235388</v>
      </c>
      <c r="H14" s="81">
        <v>365.89</v>
      </c>
      <c r="I14" s="83">
        <v>549.15</v>
      </c>
      <c r="J14" s="63">
        <f>H14/I14</f>
        <v>0.66628425748884645</v>
      </c>
      <c r="K14" s="38">
        <v>389.5</v>
      </c>
      <c r="L14" s="39">
        <v>492.74</v>
      </c>
      <c r="M14" s="63">
        <f>K14/L14</f>
        <v>0.79047773673742738</v>
      </c>
      <c r="N14" s="38">
        <v>392.37</v>
      </c>
      <c r="O14" s="39">
        <v>542.75</v>
      </c>
      <c r="P14" s="63">
        <f>N14/O14</f>
        <v>0.72292952556425616</v>
      </c>
      <c r="Q14" s="1">
        <v>349.79</v>
      </c>
      <c r="R14" s="14">
        <v>508.54</v>
      </c>
      <c r="S14" s="63">
        <f>Q14/R14</f>
        <v>0.6878318323042435</v>
      </c>
      <c r="T14" s="1">
        <v>354.87</v>
      </c>
      <c r="U14" s="14">
        <v>518.70000000000005</v>
      </c>
      <c r="V14" s="63">
        <f>T14/U14</f>
        <v>0.68415268941584728</v>
      </c>
      <c r="W14" s="1">
        <v>297.07</v>
      </c>
      <c r="X14" s="14">
        <v>498.1</v>
      </c>
      <c r="Y14" s="70">
        <f>W14/X14</f>
        <v>0.59640634410760884</v>
      </c>
      <c r="Z14" s="15">
        <v>295.67</v>
      </c>
      <c r="AA14" s="14">
        <v>483.97</v>
      </c>
      <c r="AB14" s="63">
        <f>Z14/AA14</f>
        <v>0.61092629708453006</v>
      </c>
      <c r="AC14" s="1">
        <v>312</v>
      </c>
      <c r="AD14" s="14">
        <v>473.78</v>
      </c>
      <c r="AE14" s="63">
        <f>AC14/AD14</f>
        <v>0.65853349655958471</v>
      </c>
      <c r="AF14" s="4">
        <v>309.88</v>
      </c>
      <c r="AG14" s="3">
        <v>496.33</v>
      </c>
      <c r="AH14" s="72">
        <f>AF14/AG14</f>
        <v>0.62434267523623399</v>
      </c>
      <c r="AI14" s="1">
        <v>305.27999999999997</v>
      </c>
      <c r="AJ14" s="3">
        <v>523.97</v>
      </c>
      <c r="AK14" s="23">
        <f>AI14/AJ14</f>
        <v>0.58262877645666733</v>
      </c>
      <c r="AL14" s="4">
        <v>243.17</v>
      </c>
      <c r="AM14" s="3">
        <v>467.59</v>
      </c>
      <c r="AN14" s="23">
        <f>AL14/AM14</f>
        <v>0.52004961611668343</v>
      </c>
      <c r="AO14" s="1">
        <v>209.32</v>
      </c>
      <c r="AP14" s="3">
        <v>462.37</v>
      </c>
      <c r="AQ14" s="11">
        <f>AO14/AP14</f>
        <v>0.45271103229015719</v>
      </c>
      <c r="AR14" s="1">
        <v>240.58</v>
      </c>
      <c r="AS14" s="3">
        <v>459.34</v>
      </c>
      <c r="AT14" s="11">
        <f>AR14/AS14</f>
        <v>0.52375146949971707</v>
      </c>
      <c r="AU14" s="1">
        <v>235.16</v>
      </c>
      <c r="AV14" s="2">
        <v>466.67</v>
      </c>
      <c r="AW14" s="11">
        <f>AU14/AV14</f>
        <v>0.50391068635224034</v>
      </c>
      <c r="AX14" s="1">
        <v>307.27999999999997</v>
      </c>
      <c r="AY14" s="3">
        <v>453.72</v>
      </c>
      <c r="AZ14" s="11">
        <f>AX14/AY14</f>
        <v>0.67724587851538387</v>
      </c>
      <c r="BA14" s="4">
        <v>278.93</v>
      </c>
      <c r="BB14" s="3">
        <v>408.25</v>
      </c>
      <c r="BC14" s="11">
        <f>BA14/BB14</f>
        <v>0.68323331292100431</v>
      </c>
      <c r="BD14" s="1">
        <v>235.6</v>
      </c>
      <c r="BE14" s="2">
        <v>385.43</v>
      </c>
      <c r="BF14" s="11">
        <f>BD14/BE14</f>
        <v>0.6112653400098591</v>
      </c>
      <c r="BG14" s="74">
        <f t="shared" ref="BG14:BG15" si="0">(B14-W14)/W14</f>
        <v>0.45773723364863506</v>
      </c>
    </row>
    <row r="15" spans="1:59" ht="18" customHeight="1" x14ac:dyDescent="0.2">
      <c r="A15" s="56" t="s">
        <v>53</v>
      </c>
      <c r="B15" s="79">
        <v>729.12</v>
      </c>
      <c r="C15" s="125">
        <v>599.30999999999995</v>
      </c>
      <c r="D15" s="63">
        <f>B15/C15</f>
        <v>1.2165990889522953</v>
      </c>
      <c r="E15" s="79">
        <v>607.65</v>
      </c>
      <c r="F15" s="125">
        <v>559.76</v>
      </c>
      <c r="G15" s="63">
        <f>E15/F15</f>
        <v>1.0855545233671573</v>
      </c>
      <c r="H15" s="79">
        <v>734.04</v>
      </c>
      <c r="I15" s="84">
        <v>549.15</v>
      </c>
      <c r="J15" s="63">
        <f>H15/I15</f>
        <v>1.3366839661294727</v>
      </c>
      <c r="K15" s="38">
        <v>503.7</v>
      </c>
      <c r="L15" s="39">
        <v>492.74</v>
      </c>
      <c r="M15" s="63">
        <f>K15/L15</f>
        <v>1.0222429678938183</v>
      </c>
      <c r="N15" s="38">
        <v>573.66999999999996</v>
      </c>
      <c r="O15" s="39">
        <v>542.75</v>
      </c>
      <c r="P15" s="63">
        <f>N15/O15</f>
        <v>1.0569691386457853</v>
      </c>
      <c r="Q15" s="1">
        <v>573.91999999999996</v>
      </c>
      <c r="R15" s="14">
        <v>508.54</v>
      </c>
      <c r="S15" s="63">
        <f>Q15/R15</f>
        <v>1.1285641247492821</v>
      </c>
      <c r="T15" s="1">
        <v>584.58000000000004</v>
      </c>
      <c r="U15" s="14">
        <v>518.70000000000005</v>
      </c>
      <c r="V15" s="63">
        <f>T15/U15</f>
        <v>1.1270098322729902</v>
      </c>
      <c r="W15" s="1">
        <v>434.62</v>
      </c>
      <c r="X15" s="14">
        <v>498.1</v>
      </c>
      <c r="Y15" s="70">
        <f>W15/X15</f>
        <v>0.87255571170447699</v>
      </c>
      <c r="Z15" s="15">
        <v>460.08</v>
      </c>
      <c r="AA15" s="14">
        <v>483.97</v>
      </c>
      <c r="AB15" s="63">
        <f>Z15/AA15</f>
        <v>0.9506374362047233</v>
      </c>
      <c r="AC15" s="1">
        <v>465.84</v>
      </c>
      <c r="AD15" s="14">
        <v>473.78</v>
      </c>
      <c r="AE15" s="63">
        <f>AC15/AD15</f>
        <v>0.98324116678627216</v>
      </c>
      <c r="AF15" s="4">
        <v>458.26</v>
      </c>
      <c r="AG15" s="3">
        <v>496.33</v>
      </c>
      <c r="AH15" s="72">
        <f>AF15/AG15</f>
        <v>0.92329699997985215</v>
      </c>
      <c r="AI15" s="1">
        <v>411.41</v>
      </c>
      <c r="AJ15" s="3">
        <v>523.97</v>
      </c>
      <c r="AK15" s="23">
        <f>AI15/AJ15</f>
        <v>0.78517854075615012</v>
      </c>
      <c r="AL15" s="4">
        <v>416.74</v>
      </c>
      <c r="AM15" s="3">
        <v>467.59</v>
      </c>
      <c r="AN15" s="23">
        <f>AL15/AM15</f>
        <v>0.89125088218310922</v>
      </c>
      <c r="AO15" s="1">
        <v>408.79</v>
      </c>
      <c r="AP15" s="3">
        <v>462.37</v>
      </c>
      <c r="AQ15" s="11">
        <f>AO15/AP15</f>
        <v>0.88411877933256922</v>
      </c>
      <c r="AR15" s="1">
        <v>357.66</v>
      </c>
      <c r="AS15" s="3">
        <v>459.34</v>
      </c>
      <c r="AT15" s="11">
        <f>AR15/AS15</f>
        <v>0.77863891670657914</v>
      </c>
      <c r="AU15" s="1">
        <v>388</v>
      </c>
      <c r="AV15" s="2">
        <v>466.67</v>
      </c>
      <c r="AW15" s="11">
        <f>AU15/AV15</f>
        <v>0.83142263269548067</v>
      </c>
      <c r="AX15" s="1">
        <v>372.66</v>
      </c>
      <c r="AY15" s="3">
        <v>453.72</v>
      </c>
      <c r="AZ15" s="11">
        <f>AX15/AY15</f>
        <v>0.82134355990478713</v>
      </c>
      <c r="BA15" s="4">
        <v>345.68</v>
      </c>
      <c r="BB15" s="3">
        <v>408.25</v>
      </c>
      <c r="BC15" s="11">
        <f>BA15/BB15</f>
        <v>0.84673606858542561</v>
      </c>
      <c r="BD15" s="1">
        <v>378.58</v>
      </c>
      <c r="BE15" s="2">
        <v>385.43</v>
      </c>
      <c r="BF15" s="11">
        <f>BD15/BE15</f>
        <v>0.98222764185455202</v>
      </c>
      <c r="BG15" s="74">
        <f t="shared" si="0"/>
        <v>0.67760342368045645</v>
      </c>
    </row>
    <row r="16" spans="1:59" ht="18" customHeight="1" x14ac:dyDescent="0.2">
      <c r="A16" s="109" t="s">
        <v>40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2"/>
    </row>
    <row r="17" spans="1:59" ht="18" customHeight="1" x14ac:dyDescent="0.2">
      <c r="A17" s="57" t="s">
        <v>3</v>
      </c>
      <c r="B17" s="81">
        <v>345.31</v>
      </c>
      <c r="C17" s="124">
        <v>455.52</v>
      </c>
      <c r="D17" s="63">
        <f>B17/C17</f>
        <v>0.75805672637864419</v>
      </c>
      <c r="E17" s="81">
        <v>274.13</v>
      </c>
      <c r="F17" s="124">
        <v>391.04</v>
      </c>
      <c r="G17" s="63">
        <f>E17/F17</f>
        <v>0.70102802782324058</v>
      </c>
      <c r="H17" s="81">
        <v>245.65</v>
      </c>
      <c r="I17" s="83">
        <v>384.75</v>
      </c>
      <c r="J17" s="63">
        <f>H17/I17</f>
        <v>0.63846653671215081</v>
      </c>
      <c r="K17" s="38">
        <v>249.61</v>
      </c>
      <c r="L17" s="39">
        <v>378.13</v>
      </c>
      <c r="M17" s="63">
        <f>K17/L17</f>
        <v>0.66011689101631721</v>
      </c>
      <c r="N17" s="38">
        <v>273.83</v>
      </c>
      <c r="O17" s="39">
        <v>446.88</v>
      </c>
      <c r="P17" s="63">
        <f>N17/O17</f>
        <v>0.61275957751521659</v>
      </c>
      <c r="Q17" s="1">
        <v>332.11</v>
      </c>
      <c r="R17" s="14">
        <v>545.25</v>
      </c>
      <c r="S17" s="63">
        <f>Q17/R17</f>
        <v>0.60909674461256302</v>
      </c>
      <c r="T17" s="1">
        <v>278.27</v>
      </c>
      <c r="U17" s="14">
        <v>487.73</v>
      </c>
      <c r="V17" s="63">
        <f>T17/U17</f>
        <v>0.57054107805548149</v>
      </c>
      <c r="W17" s="1">
        <v>303.36</v>
      </c>
      <c r="X17" s="14">
        <v>510.86</v>
      </c>
      <c r="Y17" s="70">
        <f>W17/X17</f>
        <v>0.59382218220256044</v>
      </c>
      <c r="Z17" s="15">
        <v>315.31</v>
      </c>
      <c r="AA17" s="14">
        <v>505.81</v>
      </c>
      <c r="AB17" s="63">
        <f>Z17/AA17</f>
        <v>0.62337636661987705</v>
      </c>
      <c r="AC17" s="1">
        <v>356.88</v>
      </c>
      <c r="AD17" s="14">
        <v>545.75</v>
      </c>
      <c r="AE17" s="63">
        <f>AC17/AD17</f>
        <v>0.65392579019697661</v>
      </c>
      <c r="AF17" s="4">
        <v>327.64</v>
      </c>
      <c r="AG17" s="3">
        <v>481.14</v>
      </c>
      <c r="AH17" s="72">
        <f>AF17/AG17</f>
        <v>0.68096603899073038</v>
      </c>
      <c r="AI17" s="1">
        <v>239.18</v>
      </c>
      <c r="AJ17" s="3">
        <v>454.31</v>
      </c>
      <c r="AK17" s="23">
        <f>AI17/AJ17</f>
        <v>0.52646871079219038</v>
      </c>
      <c r="AL17" s="4">
        <v>210.74</v>
      </c>
      <c r="AM17" s="3">
        <v>446.3</v>
      </c>
      <c r="AN17" s="23">
        <f>AL17/AM17</f>
        <v>0.47219359175442527</v>
      </c>
      <c r="AO17" s="1">
        <v>219.77</v>
      </c>
      <c r="AP17" s="3">
        <v>444.26</v>
      </c>
      <c r="AQ17" s="11">
        <f>AO17/AP17</f>
        <v>0.4946877954351056</v>
      </c>
      <c r="AR17" s="1">
        <v>275.27</v>
      </c>
      <c r="AS17" s="3">
        <v>419.37</v>
      </c>
      <c r="AT17" s="11">
        <f>AR17/AS17</f>
        <v>0.65638934592364728</v>
      </c>
      <c r="AU17" s="1">
        <v>236.42</v>
      </c>
      <c r="AV17" s="2">
        <v>360.61</v>
      </c>
      <c r="AW17" s="11">
        <f>AU17/AV17</f>
        <v>0.65561132525442989</v>
      </c>
      <c r="AX17" s="1">
        <v>201.49</v>
      </c>
      <c r="AY17" s="3">
        <v>310.76</v>
      </c>
      <c r="AZ17" s="11">
        <f>AX17/AY17</f>
        <v>0.64837816964860351</v>
      </c>
      <c r="BA17" s="4">
        <v>204.98</v>
      </c>
      <c r="BB17" s="3">
        <v>261.73</v>
      </c>
      <c r="BC17" s="11">
        <f>BA17/BB17</f>
        <v>0.78317349940778658</v>
      </c>
      <c r="BD17" s="1">
        <v>195.93</v>
      </c>
      <c r="BE17" s="2">
        <v>283.58999999999997</v>
      </c>
      <c r="BF17" s="11">
        <f>BD17/BE17</f>
        <v>0.6908917803871788</v>
      </c>
      <c r="BG17" s="74">
        <f t="shared" ref="BG17:BG18" si="1">(B17-W17)/W17</f>
        <v>0.13828454641350207</v>
      </c>
    </row>
    <row r="18" spans="1:59" ht="18" customHeight="1" x14ac:dyDescent="0.2">
      <c r="A18" s="58" t="s">
        <v>34</v>
      </c>
      <c r="B18" s="85">
        <v>687.04</v>
      </c>
      <c r="C18" s="125">
        <v>455.52</v>
      </c>
      <c r="D18" s="63">
        <f>B18/C18</f>
        <v>1.5082543027748507</v>
      </c>
      <c r="E18" s="85">
        <v>413.88</v>
      </c>
      <c r="F18" s="125">
        <v>391.04</v>
      </c>
      <c r="G18" s="63">
        <f>E18/F18</f>
        <v>1.0584083469721768</v>
      </c>
      <c r="H18" s="85">
        <v>330.72</v>
      </c>
      <c r="I18" s="84">
        <v>384.75</v>
      </c>
      <c r="J18" s="63">
        <f>H18/I18</f>
        <v>0.85957115009746599</v>
      </c>
      <c r="K18" s="44">
        <v>364.18</v>
      </c>
      <c r="L18" s="45">
        <v>638.36</v>
      </c>
      <c r="M18" s="63">
        <f>K18/L18</f>
        <v>0.57049313866783635</v>
      </c>
      <c r="N18" s="40">
        <v>444.07</v>
      </c>
      <c r="O18" s="41">
        <v>591.66999999999996</v>
      </c>
      <c r="P18" s="68">
        <f>N18/O18</f>
        <v>0.75053661669511729</v>
      </c>
      <c r="Q18" s="1">
        <v>563.16999999999996</v>
      </c>
      <c r="R18" s="14">
        <v>635.03</v>
      </c>
      <c r="S18" s="63">
        <f>Q18/R18</f>
        <v>0.88683999181141049</v>
      </c>
      <c r="T18" s="1">
        <v>480.09</v>
      </c>
      <c r="U18" s="14">
        <v>547.92999999999995</v>
      </c>
      <c r="V18" s="63">
        <f>T18/U18</f>
        <v>0.87618856423265745</v>
      </c>
      <c r="W18" s="1">
        <v>469.86</v>
      </c>
      <c r="X18" s="14">
        <v>541.9</v>
      </c>
      <c r="Y18" s="70">
        <f>W18/X18</f>
        <v>0.86706034323675962</v>
      </c>
      <c r="Z18" s="15">
        <v>482.81</v>
      </c>
      <c r="AA18" s="14">
        <v>498.19</v>
      </c>
      <c r="AB18" s="63">
        <f>Z18/AA18</f>
        <v>0.96912824424416388</v>
      </c>
      <c r="AC18" s="1">
        <v>392.87</v>
      </c>
      <c r="AD18" s="14">
        <v>519.15</v>
      </c>
      <c r="AE18" s="63">
        <f>AC18/AD18</f>
        <v>0.75675623615525378</v>
      </c>
      <c r="AF18" s="4">
        <v>460.46</v>
      </c>
      <c r="AG18" s="3">
        <v>499.89</v>
      </c>
      <c r="AH18" s="72">
        <f>AF18/AG18</f>
        <v>0.92112264698233615</v>
      </c>
      <c r="AI18" s="1">
        <v>434.6</v>
      </c>
      <c r="AJ18" s="3">
        <v>503.65</v>
      </c>
      <c r="AK18" s="23">
        <f>AI18/AJ18</f>
        <v>0.86290082398491019</v>
      </c>
      <c r="AL18" s="4">
        <v>416.44</v>
      </c>
      <c r="AM18" s="3">
        <v>485.15</v>
      </c>
      <c r="AN18" s="23">
        <f>AL18/AM18</f>
        <v>0.85837369885602399</v>
      </c>
      <c r="AO18" s="1">
        <v>325.92</v>
      </c>
      <c r="AP18" s="3">
        <v>453.04</v>
      </c>
      <c r="AQ18" s="11">
        <f>AO18/AP18</f>
        <v>0.71940667490729293</v>
      </c>
      <c r="AR18" s="1">
        <v>380.72</v>
      </c>
      <c r="AS18" s="3">
        <v>379.1</v>
      </c>
      <c r="AT18" s="11">
        <f>AR18/AS18</f>
        <v>1.0042732788182538</v>
      </c>
      <c r="AU18" s="1">
        <v>376.77</v>
      </c>
      <c r="AV18" s="2">
        <v>349</v>
      </c>
      <c r="AW18" s="11">
        <f>AU18/AV18</f>
        <v>1.0795702005730659</v>
      </c>
      <c r="AX18" s="4">
        <v>377.29</v>
      </c>
      <c r="AY18" s="3">
        <v>382.62</v>
      </c>
      <c r="AZ18" s="11">
        <f>AX18/AY18</f>
        <v>0.98606972975798446</v>
      </c>
      <c r="BA18" s="4">
        <v>370.76</v>
      </c>
      <c r="BB18" s="3">
        <v>348.97</v>
      </c>
      <c r="BC18" s="11">
        <f>BA18/BB18</f>
        <v>1.0624408974983521</v>
      </c>
      <c r="BD18" s="1">
        <v>318.88</v>
      </c>
      <c r="BE18" s="2">
        <v>337.52</v>
      </c>
      <c r="BF18" s="11">
        <f>BD18/BE18</f>
        <v>0.9447736430433753</v>
      </c>
      <c r="BG18" s="74">
        <f t="shared" si="1"/>
        <v>0.46222278976716458</v>
      </c>
    </row>
    <row r="19" spans="1:59" ht="18" customHeight="1" x14ac:dyDescent="0.2">
      <c r="A19" s="109" t="s">
        <v>56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2"/>
    </row>
    <row r="20" spans="1:59" ht="18" customHeight="1" x14ac:dyDescent="0.2">
      <c r="A20" s="58" t="s">
        <v>51</v>
      </c>
      <c r="B20" s="85">
        <v>623.49</v>
      </c>
      <c r="C20" s="122">
        <v>495.79</v>
      </c>
      <c r="D20" s="63">
        <f>B20/C20</f>
        <v>1.257568728695617</v>
      </c>
      <c r="E20" s="85">
        <v>550.24</v>
      </c>
      <c r="F20" s="122">
        <v>470.35</v>
      </c>
      <c r="G20" s="63">
        <f>E20/F20</f>
        <v>1.1698522376953333</v>
      </c>
      <c r="H20" s="85">
        <v>534.16999999999996</v>
      </c>
      <c r="I20" s="80">
        <v>491.27</v>
      </c>
      <c r="J20" s="63">
        <f>H20/I20</f>
        <v>1.0873246890711827</v>
      </c>
      <c r="K20" s="40">
        <v>602.29</v>
      </c>
      <c r="L20" s="41">
        <v>537.66999999999996</v>
      </c>
      <c r="M20" s="63">
        <f>K20/L20</f>
        <v>1.1201852437368647</v>
      </c>
      <c r="N20" s="40">
        <v>586.91</v>
      </c>
      <c r="O20" s="41">
        <v>536.66</v>
      </c>
      <c r="P20" s="68">
        <f>N20/O20</f>
        <v>1.09363470353669</v>
      </c>
      <c r="Q20" s="1">
        <v>453.89</v>
      </c>
      <c r="R20" s="14">
        <v>503.99</v>
      </c>
      <c r="S20" s="63">
        <f>Q20/R20</f>
        <v>0.90059326573939957</v>
      </c>
      <c r="T20" s="1">
        <v>436.74</v>
      </c>
      <c r="U20" s="14">
        <v>455.56</v>
      </c>
      <c r="V20" s="63">
        <f>T20/U20</f>
        <v>0.95868820791992271</v>
      </c>
      <c r="W20" s="1">
        <v>419.3</v>
      </c>
      <c r="X20" s="14">
        <v>404.6</v>
      </c>
      <c r="Y20" s="70">
        <f>W20/X20</f>
        <v>1.0363321799307958</v>
      </c>
      <c r="Z20" s="15">
        <v>373.1</v>
      </c>
      <c r="AA20" s="14">
        <v>363.16</v>
      </c>
      <c r="AB20" s="63">
        <f>Z20/AA20</f>
        <v>1.0273708558211256</v>
      </c>
      <c r="AC20" s="1">
        <v>326.94</v>
      </c>
      <c r="AD20" s="14">
        <v>373.37</v>
      </c>
      <c r="AE20" s="63">
        <f>AC20/AD20</f>
        <v>0.87564614189677803</v>
      </c>
      <c r="AF20" s="4">
        <v>288.27</v>
      </c>
      <c r="AG20" s="3">
        <v>342.73</v>
      </c>
      <c r="AH20" s="72">
        <f>AF20/AG20</f>
        <v>0.84109940769702085</v>
      </c>
      <c r="AI20" s="1">
        <v>231.66</v>
      </c>
      <c r="AJ20" s="3">
        <v>310.45999999999998</v>
      </c>
      <c r="AK20" s="23">
        <f>AI20/AJ20</f>
        <v>0.74618308316691362</v>
      </c>
      <c r="AL20" s="1">
        <v>167.21</v>
      </c>
      <c r="AM20" s="3">
        <v>296.23</v>
      </c>
      <c r="AN20" s="23">
        <f>AL20/AM20</f>
        <v>0.56446004793572557</v>
      </c>
      <c r="AO20" s="1">
        <v>142.16999999999999</v>
      </c>
      <c r="AP20" s="3">
        <v>232.02</v>
      </c>
      <c r="AQ20" s="11">
        <f>AO20/AP20</f>
        <v>0.612748900956814</v>
      </c>
      <c r="AR20" s="1">
        <v>194.02</v>
      </c>
      <c r="AS20" s="3">
        <v>271.04000000000002</v>
      </c>
      <c r="AT20" s="11">
        <f>AR20/AS20</f>
        <v>0.71583530106257376</v>
      </c>
      <c r="AU20" s="1">
        <v>177.44</v>
      </c>
      <c r="AV20" s="2">
        <v>276.33</v>
      </c>
      <c r="AW20" s="11">
        <f>AU20/AV20</f>
        <v>0.64213078565483306</v>
      </c>
      <c r="AX20" s="1">
        <v>202.19</v>
      </c>
      <c r="AY20" s="3">
        <v>270.61</v>
      </c>
      <c r="AZ20" s="11">
        <f>AX20/AY20</f>
        <v>0.74716381508443885</v>
      </c>
      <c r="BA20" s="4">
        <v>238.47</v>
      </c>
      <c r="BB20" s="3">
        <v>261.47000000000003</v>
      </c>
      <c r="BC20" s="11">
        <f>BA20/BB20</f>
        <v>0.91203579760584375</v>
      </c>
      <c r="BD20" s="1">
        <v>208.83</v>
      </c>
      <c r="BE20" s="2">
        <v>252.12</v>
      </c>
      <c r="BF20" s="11">
        <f>BD20/BE20</f>
        <v>0.82829604950023805</v>
      </c>
      <c r="BG20" s="74">
        <f>(B20-W20)/W20</f>
        <v>0.48697829716193652</v>
      </c>
    </row>
    <row r="21" spans="1:59" ht="18" customHeight="1" x14ac:dyDescent="0.2">
      <c r="A21" s="109" t="s">
        <v>41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2"/>
    </row>
    <row r="22" spans="1:59" ht="18" customHeight="1" x14ac:dyDescent="0.2">
      <c r="A22" s="59" t="s">
        <v>30</v>
      </c>
      <c r="B22" s="86">
        <v>464.69</v>
      </c>
      <c r="C22" s="123">
        <v>491.47</v>
      </c>
      <c r="D22" s="63">
        <f>B22/C22</f>
        <v>0.94551040755285154</v>
      </c>
      <c r="E22" s="86">
        <v>387.83</v>
      </c>
      <c r="F22" s="123">
        <v>463.91</v>
      </c>
      <c r="G22" s="63">
        <f>E22/F22</f>
        <v>0.83600267293224972</v>
      </c>
      <c r="H22" s="86">
        <v>366.51</v>
      </c>
      <c r="I22" s="82">
        <v>496.4</v>
      </c>
      <c r="J22" s="63">
        <f>H22/I22</f>
        <v>0.73833601933924253</v>
      </c>
      <c r="K22" s="40">
        <v>349.29</v>
      </c>
      <c r="L22" s="41">
        <v>494.06</v>
      </c>
      <c r="M22" s="63">
        <f>K22/L22</f>
        <v>0.70697890944419706</v>
      </c>
      <c r="N22" s="40">
        <v>394.46</v>
      </c>
      <c r="O22" s="41">
        <v>492.41</v>
      </c>
      <c r="P22" s="68">
        <f>N22/O22</f>
        <v>0.80108040047927531</v>
      </c>
      <c r="Q22" s="1">
        <v>337.68</v>
      </c>
      <c r="R22" s="14">
        <v>536.04</v>
      </c>
      <c r="S22" s="63">
        <f>Q22/R22</f>
        <v>0.62995298858294158</v>
      </c>
      <c r="T22" s="24">
        <v>317.95</v>
      </c>
      <c r="U22" s="25">
        <v>493.08</v>
      </c>
      <c r="V22" s="69">
        <f>T22/U22</f>
        <v>0.64482436927070663</v>
      </c>
      <c r="W22" s="1">
        <v>274.36</v>
      </c>
      <c r="X22" s="14">
        <v>482.41</v>
      </c>
      <c r="Y22" s="70">
        <f>W22/X22</f>
        <v>0.56872784560850731</v>
      </c>
      <c r="Z22" s="15">
        <v>277.83999999999997</v>
      </c>
      <c r="AA22" s="14">
        <v>420.87</v>
      </c>
      <c r="AB22" s="63">
        <f>Z22/AA22</f>
        <v>0.6601563428136954</v>
      </c>
      <c r="AC22" s="24">
        <v>350.6</v>
      </c>
      <c r="AD22" s="25">
        <v>497.68</v>
      </c>
      <c r="AE22" s="63">
        <f>AC22/AD22</f>
        <v>0.70446873493007556</v>
      </c>
      <c r="AF22" s="4">
        <v>447.41</v>
      </c>
      <c r="AG22" s="3">
        <v>425.66</v>
      </c>
      <c r="AH22" s="72">
        <f>AF22/AG22</f>
        <v>1.0510971197669501</v>
      </c>
      <c r="AI22" s="1">
        <v>426.88</v>
      </c>
      <c r="AJ22" s="3">
        <v>462.8</v>
      </c>
      <c r="AK22" s="23">
        <f>AI22/AJ22</f>
        <v>0.92238547968885043</v>
      </c>
      <c r="AL22" s="4">
        <v>375.46</v>
      </c>
      <c r="AM22" s="3">
        <v>440.95</v>
      </c>
      <c r="AN22" s="23">
        <f>AL22/AM22</f>
        <v>0.85147975960993305</v>
      </c>
      <c r="AO22" s="1">
        <v>342.75</v>
      </c>
      <c r="AP22" s="3">
        <v>432.92</v>
      </c>
      <c r="AQ22" s="11">
        <f>AO22/AP22</f>
        <v>0.79171671440450886</v>
      </c>
      <c r="AR22" s="1">
        <v>372.18</v>
      </c>
      <c r="AS22" s="3">
        <v>498.82</v>
      </c>
      <c r="AT22" s="11">
        <f>AR22/AS22</f>
        <v>0.74612084519465938</v>
      </c>
      <c r="AU22" s="1">
        <v>455.14</v>
      </c>
      <c r="AV22" s="2">
        <v>447.49</v>
      </c>
      <c r="AW22" s="11">
        <f>AU22/AV22</f>
        <v>1.0170953540861247</v>
      </c>
      <c r="AX22" s="4">
        <v>410.32</v>
      </c>
      <c r="AY22" s="3">
        <v>485.38</v>
      </c>
      <c r="AZ22" s="11">
        <f>AX22/AY22</f>
        <v>0.84535827598994606</v>
      </c>
      <c r="BA22" s="4">
        <v>445.36</v>
      </c>
      <c r="BB22" s="3">
        <v>456.58</v>
      </c>
      <c r="BC22" s="11">
        <f>BA22/BB22</f>
        <v>0.97542599325419432</v>
      </c>
      <c r="BD22" s="1">
        <v>308.93</v>
      </c>
      <c r="BE22" s="2">
        <v>389.91</v>
      </c>
      <c r="BF22" s="11">
        <f>BD22/BE22</f>
        <v>0.7923110461388525</v>
      </c>
      <c r="BG22" s="74">
        <f>(B22-W22)/W22</f>
        <v>0.69372357486514058</v>
      </c>
    </row>
    <row r="23" spans="1:59" ht="18" customHeight="1" x14ac:dyDescent="0.2">
      <c r="A23" s="109" t="s">
        <v>42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2"/>
    </row>
    <row r="24" spans="1:59" ht="18" customHeight="1" x14ac:dyDescent="0.2">
      <c r="A24" s="59" t="s">
        <v>4</v>
      </c>
      <c r="B24" s="86">
        <v>529.15</v>
      </c>
      <c r="C24" s="123">
        <v>724.54</v>
      </c>
      <c r="D24" s="63">
        <f>B24/C24</f>
        <v>0.7303254478703729</v>
      </c>
      <c r="E24" s="86">
        <v>441.52</v>
      </c>
      <c r="F24" s="123">
        <v>749.95</v>
      </c>
      <c r="G24" s="63">
        <f>E24/F24</f>
        <v>0.58873258217214475</v>
      </c>
      <c r="H24" s="86">
        <v>470.72</v>
      </c>
      <c r="I24" s="82">
        <v>745.3</v>
      </c>
      <c r="J24" s="63">
        <f>H24/I24</f>
        <v>0.63158459680665513</v>
      </c>
      <c r="K24" s="40">
        <v>477.65</v>
      </c>
      <c r="L24" s="41">
        <v>755.42</v>
      </c>
      <c r="M24" s="63">
        <f>K24/L24</f>
        <v>0.63229726509756168</v>
      </c>
      <c r="N24" s="40">
        <v>514.72</v>
      </c>
      <c r="O24" s="41">
        <v>807.62</v>
      </c>
      <c r="P24" s="68">
        <f>N24/O24</f>
        <v>0.63732943711151291</v>
      </c>
      <c r="Q24" s="1">
        <v>446.06</v>
      </c>
      <c r="R24" s="14">
        <v>784.37</v>
      </c>
      <c r="S24" s="63">
        <f>Q24/R24</f>
        <v>0.56868569680125447</v>
      </c>
      <c r="T24" s="1">
        <v>404.23</v>
      </c>
      <c r="U24" s="14">
        <v>697.79</v>
      </c>
      <c r="V24" s="63">
        <f>T24/U24</f>
        <v>0.57930036257326711</v>
      </c>
      <c r="W24" s="1">
        <v>350.03</v>
      </c>
      <c r="X24" s="14">
        <v>657.56</v>
      </c>
      <c r="Y24" s="70">
        <f>W24/X24</f>
        <v>0.53231644260599797</v>
      </c>
      <c r="Z24" s="15">
        <v>379.3</v>
      </c>
      <c r="AA24" s="14">
        <v>582.35</v>
      </c>
      <c r="AB24" s="63">
        <f>Z24/AA24</f>
        <v>0.6513265218511205</v>
      </c>
      <c r="AC24" s="1">
        <v>519.98</v>
      </c>
      <c r="AD24" s="14">
        <v>712.58</v>
      </c>
      <c r="AE24" s="63">
        <f>AC24/AD24</f>
        <v>0.72971455836537646</v>
      </c>
      <c r="AF24" s="4">
        <v>503.32</v>
      </c>
      <c r="AG24" s="2">
        <v>682.24</v>
      </c>
      <c r="AH24" s="72">
        <f>AF24/AG24</f>
        <v>0.73774624765478425</v>
      </c>
      <c r="AI24" s="1">
        <v>394.82</v>
      </c>
      <c r="AJ24" s="2">
        <v>632.02</v>
      </c>
      <c r="AK24" s="23">
        <f>AI24/AJ24</f>
        <v>0.62469542103098008</v>
      </c>
      <c r="AL24" s="4">
        <v>387.74</v>
      </c>
      <c r="AM24" s="2">
        <v>601.4</v>
      </c>
      <c r="AN24" s="23">
        <f>AL24/AM24</f>
        <v>0.64472896574659133</v>
      </c>
      <c r="AO24" s="1">
        <v>377.16</v>
      </c>
      <c r="AP24" s="2">
        <v>568.49</v>
      </c>
      <c r="AQ24" s="11">
        <f>AO24/AP24</f>
        <v>0.66344174919523657</v>
      </c>
      <c r="AR24" s="1">
        <v>464.5</v>
      </c>
      <c r="AS24" s="2">
        <v>502.06</v>
      </c>
      <c r="AT24" s="11">
        <f>AR24/AS24</f>
        <v>0.92518822451499816</v>
      </c>
      <c r="AU24" s="1">
        <v>535.67999999999995</v>
      </c>
      <c r="AV24" s="2">
        <v>518.46</v>
      </c>
      <c r="AW24" s="11">
        <f>AU24/AV24</f>
        <v>1.0332137484087489</v>
      </c>
      <c r="AX24" s="1">
        <v>443.58</v>
      </c>
      <c r="AY24" s="3">
        <v>556.70000000000005</v>
      </c>
      <c r="AZ24" s="11">
        <f>AX24/AY24</f>
        <v>0.79680258667145676</v>
      </c>
      <c r="BA24" s="4">
        <v>417.08</v>
      </c>
      <c r="BB24" s="3">
        <v>478.18</v>
      </c>
      <c r="BC24" s="11">
        <f>BA24/BB24</f>
        <v>0.87222384875988113</v>
      </c>
      <c r="BD24" s="1">
        <v>411.95</v>
      </c>
      <c r="BE24" s="2">
        <v>418.71</v>
      </c>
      <c r="BF24" s="11">
        <f>BD24/BE24</f>
        <v>0.98385517422559765</v>
      </c>
      <c r="BG24" s="74">
        <f>(B24-W24)/W24</f>
        <v>0.51172756620861071</v>
      </c>
    </row>
    <row r="25" spans="1:59" ht="18" customHeight="1" x14ac:dyDescent="0.2">
      <c r="A25" s="109" t="s">
        <v>43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2"/>
    </row>
    <row r="26" spans="1:59" ht="18" customHeight="1" x14ac:dyDescent="0.2">
      <c r="A26" s="57" t="s">
        <v>5</v>
      </c>
      <c r="B26" s="81">
        <v>586.03</v>
      </c>
      <c r="C26" s="123">
        <v>714.11</v>
      </c>
      <c r="D26" s="63">
        <f>B26/C26</f>
        <v>0.82064387839408492</v>
      </c>
      <c r="E26" s="81">
        <v>475.01</v>
      </c>
      <c r="F26" s="123">
        <v>611.62</v>
      </c>
      <c r="G26" s="63">
        <f>E26/F26</f>
        <v>0.77664235963506756</v>
      </c>
      <c r="H26" s="81">
        <v>478.25</v>
      </c>
      <c r="I26" s="82">
        <v>643.88</v>
      </c>
      <c r="J26" s="63">
        <f>H26/I26</f>
        <v>0.7427626265763807</v>
      </c>
      <c r="K26" s="38">
        <v>445.37</v>
      </c>
      <c r="L26" s="39">
        <v>577.75</v>
      </c>
      <c r="M26" s="63">
        <f>K26/L26</f>
        <v>0.77086975335352659</v>
      </c>
      <c r="N26" s="38">
        <v>424.61</v>
      </c>
      <c r="O26" s="39">
        <v>567.07000000000005</v>
      </c>
      <c r="P26" s="63">
        <f>N26/O26</f>
        <v>0.74877881037614402</v>
      </c>
      <c r="Q26" s="1">
        <v>597.33000000000004</v>
      </c>
      <c r="R26" s="14">
        <v>538.05999999999995</v>
      </c>
      <c r="S26" s="63">
        <f>Q26/R26</f>
        <v>1.1101550013009704</v>
      </c>
      <c r="T26" s="1">
        <v>401.52</v>
      </c>
      <c r="U26" s="14">
        <v>541.57000000000005</v>
      </c>
      <c r="V26" s="63">
        <f>T26/U26</f>
        <v>0.74140000369296666</v>
      </c>
      <c r="W26" s="1">
        <v>318.93</v>
      </c>
      <c r="X26" s="14">
        <v>453.07</v>
      </c>
      <c r="Y26" s="70">
        <f>W26/X26</f>
        <v>0.70393095989582188</v>
      </c>
      <c r="Z26" s="15">
        <v>320.47000000000003</v>
      </c>
      <c r="AA26" s="14">
        <v>513.15</v>
      </c>
      <c r="AB26" s="63">
        <f>Z26/AA26</f>
        <v>0.62451524895254806</v>
      </c>
      <c r="AC26" s="1">
        <v>668.21</v>
      </c>
      <c r="AD26" s="14">
        <v>523.99</v>
      </c>
      <c r="AE26" s="63">
        <f>AC26/AD26</f>
        <v>1.2752342601958053</v>
      </c>
      <c r="AF26" s="4">
        <v>404.98</v>
      </c>
      <c r="AG26" s="3">
        <v>467.08</v>
      </c>
      <c r="AH26" s="72">
        <f>AF26/AG26</f>
        <v>0.86704633039308043</v>
      </c>
      <c r="AI26" s="1">
        <v>349.83</v>
      </c>
      <c r="AJ26" s="3">
        <v>444.24</v>
      </c>
      <c r="AK26" s="23">
        <f>AI26/AJ26</f>
        <v>0.78747974068071303</v>
      </c>
      <c r="AL26" s="4">
        <v>299.89</v>
      </c>
      <c r="AM26" s="3">
        <v>422.29</v>
      </c>
      <c r="AN26" s="23">
        <f>AL26/AM26</f>
        <v>0.7101517914229557</v>
      </c>
      <c r="AO26" s="1">
        <v>209.34</v>
      </c>
      <c r="AP26" s="3">
        <v>422.33</v>
      </c>
      <c r="AQ26" s="11">
        <f>AO26/AP26</f>
        <v>0.49567873463878959</v>
      </c>
      <c r="AR26" s="1">
        <v>285.61</v>
      </c>
      <c r="AS26" s="3">
        <v>389.81</v>
      </c>
      <c r="AT26" s="11">
        <f>AR26/AS26</f>
        <v>0.73269028501064626</v>
      </c>
      <c r="AU26" s="1">
        <v>255.54</v>
      </c>
      <c r="AV26" s="2">
        <v>364.51</v>
      </c>
      <c r="AW26" s="11">
        <f>AU26/AV26</f>
        <v>0.70105072563166992</v>
      </c>
      <c r="AX26" s="1">
        <v>338.26</v>
      </c>
      <c r="AY26" s="3">
        <v>408.97</v>
      </c>
      <c r="AZ26" s="11">
        <f>AX26/AY26</f>
        <v>0.82710223243758707</v>
      </c>
      <c r="BA26" s="4">
        <v>353.87</v>
      </c>
      <c r="BB26" s="3">
        <v>405.85</v>
      </c>
      <c r="BC26" s="11">
        <f>BA26/BB26</f>
        <v>0.87192312430700991</v>
      </c>
      <c r="BD26" s="1">
        <v>348.95</v>
      </c>
      <c r="BE26" s="2">
        <v>363.52</v>
      </c>
      <c r="BF26" s="11">
        <f>BD26/BE26</f>
        <v>0.95991967429577463</v>
      </c>
      <c r="BG26" s="74">
        <f>(B26-W26)/W26</f>
        <v>0.83748784999843218</v>
      </c>
    </row>
    <row r="27" spans="1:59" ht="18" customHeight="1" x14ac:dyDescent="0.2">
      <c r="A27" s="109" t="s">
        <v>44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2"/>
    </row>
    <row r="28" spans="1:59" ht="18" customHeight="1" x14ac:dyDescent="0.2">
      <c r="A28" s="56" t="s">
        <v>52</v>
      </c>
      <c r="B28" s="79">
        <v>853.31</v>
      </c>
      <c r="C28" s="122">
        <v>1506.13</v>
      </c>
      <c r="D28" s="63">
        <f>B28/C28</f>
        <v>0.56655799964146514</v>
      </c>
      <c r="E28" s="79">
        <v>698.06</v>
      </c>
      <c r="F28" s="122">
        <v>1435.92</v>
      </c>
      <c r="G28" s="63">
        <f>E28/F28</f>
        <v>0.4861412892083124</v>
      </c>
      <c r="H28" s="79">
        <v>883.36</v>
      </c>
      <c r="I28" s="80">
        <v>930.23</v>
      </c>
      <c r="J28" s="63">
        <f>H28/I28</f>
        <v>0.94961461144018144</v>
      </c>
      <c r="K28" s="38">
        <v>739.68</v>
      </c>
      <c r="L28" s="39">
        <v>930.17</v>
      </c>
      <c r="M28" s="63">
        <f>K28/L28</f>
        <v>0.79520947783738449</v>
      </c>
      <c r="N28" s="38">
        <v>475.18</v>
      </c>
      <c r="O28" s="39">
        <v>806.19</v>
      </c>
      <c r="P28" s="63">
        <f>N28/O28</f>
        <v>0.58941440603331718</v>
      </c>
      <c r="Q28" s="1">
        <v>587</v>
      </c>
      <c r="R28" s="14">
        <v>898.59</v>
      </c>
      <c r="S28" s="63">
        <f>Q28/R28</f>
        <v>0.65324564039216992</v>
      </c>
      <c r="T28" s="1">
        <v>465.92</v>
      </c>
      <c r="U28" s="14">
        <v>603.36</v>
      </c>
      <c r="V28" s="63">
        <f>T28/U28</f>
        <v>0.77220896313975074</v>
      </c>
      <c r="W28" s="1">
        <v>456.02</v>
      </c>
      <c r="X28" s="14">
        <v>371.12</v>
      </c>
      <c r="Y28" s="70">
        <f>W28/X28</f>
        <v>1.228766975641302</v>
      </c>
      <c r="Z28" s="15">
        <v>532.39</v>
      </c>
      <c r="AA28" s="14">
        <v>405.27</v>
      </c>
      <c r="AB28" s="63">
        <f>Z28/AA28</f>
        <v>1.3136674315888173</v>
      </c>
      <c r="AC28" s="4">
        <v>913.24</v>
      </c>
      <c r="AD28" s="14">
        <v>482.66</v>
      </c>
      <c r="AE28" s="63">
        <f>AC28/AD28</f>
        <v>1.8920979571541043</v>
      </c>
      <c r="AF28" s="4">
        <v>1527.48</v>
      </c>
      <c r="AG28" s="3">
        <v>949.37</v>
      </c>
      <c r="AH28" s="72">
        <f>AF28/AG28</f>
        <v>1.6089406659152912</v>
      </c>
      <c r="AI28" s="1">
        <v>1375.92</v>
      </c>
      <c r="AJ28" s="3">
        <v>616.5</v>
      </c>
      <c r="AK28" s="23">
        <f>AI28/AJ28</f>
        <v>2.2318248175182482</v>
      </c>
      <c r="AL28" s="4">
        <v>980.67</v>
      </c>
      <c r="AM28" s="3">
        <v>723.58</v>
      </c>
      <c r="AN28" s="23">
        <f>AL28/AM28</f>
        <v>1.3553027999668315</v>
      </c>
      <c r="AO28" s="1">
        <v>614.03</v>
      </c>
      <c r="AP28" s="3">
        <v>587.19000000000005</v>
      </c>
      <c r="AQ28" s="11">
        <f>AO28/AP28</f>
        <v>1.0457092252933462</v>
      </c>
      <c r="AR28" s="1">
        <v>705.88</v>
      </c>
      <c r="AS28" s="3">
        <v>548.01</v>
      </c>
      <c r="AT28" s="11">
        <f>AR28/AS28</f>
        <v>1.2880786846955348</v>
      </c>
      <c r="AU28" s="4">
        <v>870.96</v>
      </c>
      <c r="AV28" s="2">
        <v>516.49</v>
      </c>
      <c r="AW28" s="11">
        <f>AU28/AV28</f>
        <v>1.6863056399930298</v>
      </c>
      <c r="AX28" s="1">
        <v>1160.6500000000001</v>
      </c>
      <c r="AY28" s="3">
        <v>616.22</v>
      </c>
      <c r="AZ28" s="11">
        <f>AX28/AY28</f>
        <v>1.8834993995650904</v>
      </c>
      <c r="BA28" s="4">
        <v>1017.07</v>
      </c>
      <c r="BB28" s="3">
        <v>546.99</v>
      </c>
      <c r="BC28" s="11">
        <f>BA28/BB28</f>
        <v>1.8593941388325199</v>
      </c>
      <c r="BD28" s="1">
        <v>638.62</v>
      </c>
      <c r="BE28" s="2">
        <v>404.9</v>
      </c>
      <c r="BF28" s="11">
        <f>BD28/BE28</f>
        <v>1.5772289454186219</v>
      </c>
      <c r="BG28" s="74">
        <f>(B28-W28)/W28</f>
        <v>0.87121178895662466</v>
      </c>
    </row>
    <row r="29" spans="1:59" ht="18" customHeight="1" x14ac:dyDescent="0.2">
      <c r="A29" s="109" t="s">
        <v>45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2"/>
    </row>
    <row r="30" spans="1:59" ht="18" customHeight="1" x14ac:dyDescent="0.2">
      <c r="A30" s="57" t="s">
        <v>6</v>
      </c>
      <c r="B30" s="81">
        <v>370.73</v>
      </c>
      <c r="C30" s="123">
        <v>746.76</v>
      </c>
      <c r="D30" s="63">
        <f>B30/C30</f>
        <v>0.49645133644008788</v>
      </c>
      <c r="E30" s="81">
        <v>402.93</v>
      </c>
      <c r="F30" s="124">
        <v>648.67999999999995</v>
      </c>
      <c r="G30" s="63">
        <f>E30/F30</f>
        <v>0.62115372756983422</v>
      </c>
      <c r="H30" s="81">
        <v>451.5</v>
      </c>
      <c r="I30" s="82">
        <v>704.87</v>
      </c>
      <c r="J30" s="63">
        <f>H30/I30</f>
        <v>0.6405436463461347</v>
      </c>
      <c r="K30" s="42">
        <v>456.8</v>
      </c>
      <c r="L30" s="43">
        <v>779.51</v>
      </c>
      <c r="M30" s="63">
        <f>K30/L30</f>
        <v>0.58600915960026168</v>
      </c>
      <c r="N30" s="42">
        <v>545.83000000000004</v>
      </c>
      <c r="O30" s="43">
        <v>749.87</v>
      </c>
      <c r="P30" s="63">
        <f>N30/O30</f>
        <v>0.72789950258044733</v>
      </c>
      <c r="Q30" s="4">
        <v>421.22</v>
      </c>
      <c r="R30" s="12">
        <v>709.89</v>
      </c>
      <c r="S30" s="63">
        <f>Q30/R30</f>
        <v>0.59335953457577939</v>
      </c>
      <c r="T30" s="4">
        <v>344.61</v>
      </c>
      <c r="U30" s="12">
        <v>725.29</v>
      </c>
      <c r="V30" s="63">
        <f>T30/U30</f>
        <v>0.47513408429731557</v>
      </c>
      <c r="W30" s="4">
        <v>341.36</v>
      </c>
      <c r="X30" s="12">
        <v>635.91999999999996</v>
      </c>
      <c r="Y30" s="70">
        <f>W30/X30</f>
        <v>0.53679708139388604</v>
      </c>
      <c r="Z30" s="13">
        <v>344.06</v>
      </c>
      <c r="AA30" s="12">
        <v>627.67999999999995</v>
      </c>
      <c r="AB30" s="63">
        <f>Z30/AA30</f>
        <v>0.54814555187356617</v>
      </c>
      <c r="AC30" s="4">
        <v>376.18</v>
      </c>
      <c r="AD30" s="12">
        <v>654.84</v>
      </c>
      <c r="AE30" s="63">
        <f>AC30/AD30</f>
        <v>0.57446093702278422</v>
      </c>
      <c r="AF30" s="4">
        <v>531.28</v>
      </c>
      <c r="AG30" s="3">
        <v>663.95</v>
      </c>
      <c r="AH30" s="72">
        <f>AF30/AG30</f>
        <v>0.80018073650124244</v>
      </c>
      <c r="AI30" s="1">
        <v>438.82</v>
      </c>
      <c r="AJ30" s="3">
        <v>625.46</v>
      </c>
      <c r="AK30" s="23">
        <f>AI30/AJ30</f>
        <v>0.70159562561954392</v>
      </c>
      <c r="AL30" s="4">
        <v>252.54</v>
      </c>
      <c r="AM30" s="3">
        <v>562.4</v>
      </c>
      <c r="AN30" s="23">
        <f>AL30/AM30</f>
        <v>0.44903982930298719</v>
      </c>
      <c r="AO30" s="1">
        <v>338.05</v>
      </c>
      <c r="AP30" s="3">
        <v>556.5</v>
      </c>
      <c r="AQ30" s="11">
        <f>AO30/AP30</f>
        <v>0.60745732255166218</v>
      </c>
      <c r="AR30" s="1">
        <v>484.66</v>
      </c>
      <c r="AS30" s="3">
        <v>547.64</v>
      </c>
      <c r="AT30" s="11">
        <f>AR30/AS30</f>
        <v>0.88499744357607191</v>
      </c>
      <c r="AU30" s="4">
        <v>452.26</v>
      </c>
      <c r="AV30" s="2">
        <v>496.79</v>
      </c>
      <c r="AW30" s="11">
        <f>AU30/AV30</f>
        <v>0.9103645403490408</v>
      </c>
      <c r="AX30" s="1">
        <v>436.56</v>
      </c>
      <c r="AY30" s="3">
        <v>542.76</v>
      </c>
      <c r="AZ30" s="11">
        <f>AX30/AY30</f>
        <v>0.80433340703073186</v>
      </c>
      <c r="BA30" s="4">
        <v>411.51</v>
      </c>
      <c r="BB30" s="3">
        <v>532.99</v>
      </c>
      <c r="BC30" s="11">
        <f>BA30/BB30</f>
        <v>0.77207827538978213</v>
      </c>
      <c r="BD30" s="1">
        <v>417.84</v>
      </c>
      <c r="BE30" s="2">
        <v>519.48</v>
      </c>
      <c r="BF30" s="11">
        <f>BD30/BE30</f>
        <v>0.80434280434280425</v>
      </c>
      <c r="BG30" s="74">
        <f>(B30-W30)/W30</f>
        <v>8.603820014061403E-2</v>
      </c>
    </row>
    <row r="31" spans="1:59" ht="18" customHeight="1" x14ac:dyDescent="0.2">
      <c r="A31" s="109" t="s">
        <v>46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2"/>
    </row>
    <row r="32" spans="1:59" ht="18" customHeight="1" x14ac:dyDescent="0.2">
      <c r="A32" s="58" t="s">
        <v>33</v>
      </c>
      <c r="B32" s="85">
        <v>529.55999999999995</v>
      </c>
      <c r="C32" s="122">
        <v>513.5</v>
      </c>
      <c r="D32" s="63">
        <f>B32/C32</f>
        <v>1.0312755598831547</v>
      </c>
      <c r="E32" s="85">
        <v>494.18</v>
      </c>
      <c r="F32" s="126">
        <v>442.26</v>
      </c>
      <c r="G32" s="63">
        <f>E32/F32</f>
        <v>1.1173970062858951</v>
      </c>
      <c r="H32" s="85">
        <v>513.34</v>
      </c>
      <c r="I32" s="80">
        <v>473.96</v>
      </c>
      <c r="J32" s="63">
        <f>H32/I32</f>
        <v>1.0830871803527724</v>
      </c>
      <c r="K32" s="40">
        <v>539.54999999999995</v>
      </c>
      <c r="L32" s="41">
        <v>510.64</v>
      </c>
      <c r="M32" s="63">
        <f>K32/L32</f>
        <v>1.05661522794924</v>
      </c>
      <c r="N32" s="40">
        <v>513.45000000000005</v>
      </c>
      <c r="O32" s="41">
        <v>497.12</v>
      </c>
      <c r="P32" s="68">
        <f>N32/O32</f>
        <v>1.0328492114579981</v>
      </c>
      <c r="Q32" s="1">
        <v>420.63</v>
      </c>
      <c r="R32" s="14">
        <v>494.72</v>
      </c>
      <c r="S32" s="63">
        <f>Q32/R32</f>
        <v>0.85023851875808532</v>
      </c>
      <c r="T32" s="1">
        <v>404.86</v>
      </c>
      <c r="U32" s="14">
        <v>496.47</v>
      </c>
      <c r="V32" s="63">
        <f>T32/U32</f>
        <v>0.81547726952283117</v>
      </c>
      <c r="W32" s="1">
        <v>457.37</v>
      </c>
      <c r="X32" s="14">
        <v>464.82</v>
      </c>
      <c r="Y32" s="70">
        <f>W32/X32</f>
        <v>0.98397229034895228</v>
      </c>
      <c r="Z32" s="15">
        <v>465.74</v>
      </c>
      <c r="AA32" s="14">
        <v>437.53</v>
      </c>
      <c r="AB32" s="63">
        <f>Z32/AA32</f>
        <v>1.0644755788174527</v>
      </c>
      <c r="AC32" s="1">
        <v>512.04</v>
      </c>
      <c r="AD32" s="14">
        <v>478.97</v>
      </c>
      <c r="AE32" s="63">
        <f>AC32/AD32</f>
        <v>1.069043990229033</v>
      </c>
      <c r="AF32" s="4">
        <v>510.75</v>
      </c>
      <c r="AG32" s="3">
        <v>446.62</v>
      </c>
      <c r="AH32" s="72">
        <f>AF32/AG32</f>
        <v>1.1435896287671847</v>
      </c>
      <c r="AI32" s="1">
        <v>379.43</v>
      </c>
      <c r="AJ32" s="3">
        <v>441.86</v>
      </c>
      <c r="AK32" s="23">
        <f>AI32/AJ32</f>
        <v>0.85871090390621463</v>
      </c>
      <c r="AL32" s="1">
        <v>343.68</v>
      </c>
      <c r="AM32" s="3">
        <v>412.9</v>
      </c>
      <c r="AN32" s="23">
        <f>AL32/AM32</f>
        <v>0.83235650278517803</v>
      </c>
      <c r="AO32" s="1">
        <v>237.02</v>
      </c>
      <c r="AP32" s="3">
        <v>363.9</v>
      </c>
      <c r="AQ32" s="11">
        <f>AO32/AP32</f>
        <v>0.65133278373179448</v>
      </c>
      <c r="AR32" s="1">
        <v>242.02</v>
      </c>
      <c r="AS32" s="3">
        <v>360.8</v>
      </c>
      <c r="AT32" s="11">
        <f>AR32/AS32</f>
        <v>0.6707871396895787</v>
      </c>
      <c r="AU32" s="1">
        <v>284.76</v>
      </c>
      <c r="AV32" s="2">
        <v>365.69</v>
      </c>
      <c r="AW32" s="11">
        <f>AU32/AV32</f>
        <v>0.77869233503787361</v>
      </c>
      <c r="AX32" s="1">
        <v>332.41</v>
      </c>
      <c r="AY32" s="3">
        <v>411</v>
      </c>
      <c r="AZ32" s="11">
        <f>AX32/AY32</f>
        <v>0.80878345498783466</v>
      </c>
      <c r="BA32" s="4">
        <v>325.68</v>
      </c>
      <c r="BB32" s="3">
        <v>425.77</v>
      </c>
      <c r="BC32" s="11">
        <f>BA32/BB32</f>
        <v>0.76492002724475661</v>
      </c>
      <c r="BD32" s="1">
        <v>266.67</v>
      </c>
      <c r="BE32" s="2">
        <v>394.78</v>
      </c>
      <c r="BF32" s="11">
        <f>BD32/BE32</f>
        <v>0.67549014641065919</v>
      </c>
      <c r="BG32" s="74">
        <f>(B32-W32)/W32</f>
        <v>0.15783719964142803</v>
      </c>
    </row>
    <row r="33" spans="1:59" ht="18" customHeight="1" x14ac:dyDescent="0.2">
      <c r="A33" s="109" t="s">
        <v>47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2"/>
    </row>
    <row r="34" spans="1:59" ht="18" customHeight="1" x14ac:dyDescent="0.2">
      <c r="A34" s="58" t="s">
        <v>32</v>
      </c>
      <c r="B34" s="85">
        <v>549.79999999999995</v>
      </c>
      <c r="C34" s="126">
        <v>400.82</v>
      </c>
      <c r="D34" s="63">
        <f>B34/C34</f>
        <v>1.3716880395189859</v>
      </c>
      <c r="E34" s="85">
        <v>503.11</v>
      </c>
      <c r="F34" s="126">
        <v>371.44</v>
      </c>
      <c r="G34" s="63">
        <f>E34/F34</f>
        <v>1.3544852466077968</v>
      </c>
      <c r="H34" s="85">
        <v>426.41</v>
      </c>
      <c r="I34" s="87">
        <v>397.52</v>
      </c>
      <c r="J34" s="63">
        <f>H34/I34</f>
        <v>1.0726755886496278</v>
      </c>
      <c r="K34" s="40">
        <v>501.88</v>
      </c>
      <c r="L34" s="41">
        <v>384.1</v>
      </c>
      <c r="M34" s="63">
        <f>K34/L34</f>
        <v>1.3066388961208018</v>
      </c>
      <c r="N34" s="40">
        <v>508.3</v>
      </c>
      <c r="O34" s="41">
        <v>384.57</v>
      </c>
      <c r="P34" s="68">
        <f>N34/O34</f>
        <v>1.3217359648438516</v>
      </c>
      <c r="Q34" s="51">
        <v>446.25</v>
      </c>
      <c r="R34" s="14">
        <v>401.44</v>
      </c>
      <c r="S34" s="63">
        <f>Q34/R34</f>
        <v>1.1116231566361101</v>
      </c>
      <c r="T34" s="1">
        <v>450.55</v>
      </c>
      <c r="U34" s="14">
        <v>361.25</v>
      </c>
      <c r="V34" s="63">
        <f>T34/U34</f>
        <v>1.24719723183391</v>
      </c>
      <c r="W34" s="1">
        <v>363.52</v>
      </c>
      <c r="X34" s="14">
        <v>340.66</v>
      </c>
      <c r="Y34" s="70">
        <f>W34/X34</f>
        <v>1.0671050314096164</v>
      </c>
      <c r="Z34" s="15">
        <v>318.10000000000002</v>
      </c>
      <c r="AA34" s="14">
        <v>354.9</v>
      </c>
      <c r="AB34" s="63">
        <f>Z34/AA34</f>
        <v>0.89630881938574258</v>
      </c>
      <c r="AC34" s="1">
        <v>376.24</v>
      </c>
      <c r="AD34" s="14">
        <v>388.62</v>
      </c>
      <c r="AE34" s="63">
        <f>AC34/AD34</f>
        <v>0.96814368792136274</v>
      </c>
      <c r="AF34" s="4">
        <v>377.22</v>
      </c>
      <c r="AG34" s="3">
        <v>375.18</v>
      </c>
      <c r="AH34" s="72">
        <f>AF34/AG34</f>
        <v>1.0054373900527747</v>
      </c>
      <c r="AI34" s="1">
        <v>308.11</v>
      </c>
      <c r="AJ34" s="3">
        <v>383.53</v>
      </c>
      <c r="AK34" s="23">
        <f>AI34/AJ34</f>
        <v>0.80335306234192905</v>
      </c>
      <c r="AL34" s="1">
        <v>269.87</v>
      </c>
      <c r="AM34" s="3">
        <v>327.06</v>
      </c>
      <c r="AN34" s="23">
        <f>AL34/AM34</f>
        <v>0.82513911820461083</v>
      </c>
      <c r="AO34" s="1">
        <v>239.49</v>
      </c>
      <c r="AP34" s="3">
        <v>361.61</v>
      </c>
      <c r="AQ34" s="11">
        <f>AO34/AP34</f>
        <v>0.66228810043970021</v>
      </c>
      <c r="AR34" s="1">
        <v>260.10000000000002</v>
      </c>
      <c r="AS34" s="3">
        <v>302.29000000000002</v>
      </c>
      <c r="AT34" s="11">
        <f>AR34/AS34</f>
        <v>0.86043203546263525</v>
      </c>
      <c r="AU34" s="1">
        <v>205.16</v>
      </c>
      <c r="AV34" s="2">
        <v>298.42</v>
      </c>
      <c r="AW34" s="11">
        <f>AU34/AV34</f>
        <v>0.68748743381810862</v>
      </c>
      <c r="AX34" s="1" t="s">
        <v>57</v>
      </c>
      <c r="AY34" s="3">
        <v>324.07</v>
      </c>
      <c r="AZ34" s="11" t="s">
        <v>57</v>
      </c>
      <c r="BA34" s="4" t="s">
        <v>57</v>
      </c>
      <c r="BB34" s="3">
        <v>322.06</v>
      </c>
      <c r="BC34" s="11" t="s">
        <v>57</v>
      </c>
      <c r="BD34" s="1">
        <v>362.98</v>
      </c>
      <c r="BE34" s="2">
        <v>302.54000000000002</v>
      </c>
      <c r="BF34" s="11">
        <f>BD34/BE34</f>
        <v>1.1997752363323857</v>
      </c>
      <c r="BG34" s="74">
        <f t="shared" ref="BG34:BG37" si="2">(B34-W34)/W34</f>
        <v>0.51243397887323938</v>
      </c>
    </row>
    <row r="35" spans="1:59" ht="18" hidden="1" customHeight="1" x14ac:dyDescent="0.2">
      <c r="A35" s="60" t="s">
        <v>32</v>
      </c>
      <c r="B35" s="120"/>
      <c r="C35" s="88"/>
      <c r="D35" s="75"/>
      <c r="E35" s="79"/>
      <c r="F35" s="129"/>
      <c r="G35" s="75"/>
      <c r="H35" s="79"/>
      <c r="I35" s="88"/>
      <c r="J35" s="75"/>
      <c r="K35" s="77"/>
      <c r="L35" s="28"/>
      <c r="M35" s="65"/>
      <c r="N35" s="26">
        <v>642</v>
      </c>
      <c r="O35" s="18">
        <v>297.2</v>
      </c>
      <c r="P35" s="63">
        <f>N35/O35</f>
        <v>2.1601615074024227</v>
      </c>
      <c r="Q35" s="1"/>
      <c r="R35" s="14"/>
      <c r="S35" s="20"/>
      <c r="T35" s="1"/>
      <c r="U35" s="14"/>
      <c r="V35" s="63"/>
      <c r="W35" s="1"/>
      <c r="X35" s="14"/>
      <c r="Y35" s="22"/>
      <c r="Z35" s="15"/>
      <c r="AA35" s="14"/>
      <c r="AB35" s="63"/>
      <c r="AC35" s="1"/>
      <c r="AD35" s="14"/>
      <c r="AE35" s="63"/>
      <c r="AF35" s="4"/>
      <c r="AG35" s="3"/>
      <c r="AH35" s="72"/>
      <c r="AI35" s="1"/>
      <c r="AJ35" s="3"/>
      <c r="AK35" s="23"/>
      <c r="AL35" s="4"/>
      <c r="AM35" s="3"/>
      <c r="AN35" s="23"/>
      <c r="AO35" s="1"/>
      <c r="AP35" s="3"/>
      <c r="AQ35" s="11"/>
      <c r="AR35" s="1"/>
      <c r="AS35" s="3"/>
      <c r="AT35" s="11"/>
      <c r="AU35" s="1"/>
      <c r="AV35" s="2"/>
      <c r="AW35" s="11"/>
      <c r="AX35" s="1"/>
      <c r="AY35" s="3"/>
      <c r="AZ35" s="11"/>
      <c r="BA35" s="4"/>
      <c r="BB35" s="3"/>
      <c r="BC35" s="11"/>
      <c r="BD35" s="1"/>
      <c r="BE35" s="2"/>
      <c r="BF35" s="11"/>
      <c r="BG35" s="74" t="e">
        <f t="shared" si="2"/>
        <v>#DIV/0!</v>
      </c>
    </row>
    <row r="36" spans="1:59" ht="18" hidden="1" customHeight="1" x14ac:dyDescent="0.2">
      <c r="A36" s="61" t="s">
        <v>31</v>
      </c>
      <c r="B36" s="121"/>
      <c r="C36" s="89"/>
      <c r="D36" s="76"/>
      <c r="E36" s="85"/>
      <c r="F36" s="127"/>
      <c r="G36" s="76"/>
      <c r="H36" s="85"/>
      <c r="I36" s="89"/>
      <c r="J36" s="76"/>
      <c r="K36" s="78"/>
      <c r="L36" s="29"/>
      <c r="M36" s="66"/>
      <c r="N36" s="27">
        <v>195.91</v>
      </c>
      <c r="O36" s="19">
        <v>297.2</v>
      </c>
      <c r="P36" s="68">
        <f>N36/O36</f>
        <v>0.65918573351278598</v>
      </c>
      <c r="Q36" s="1">
        <v>185.44</v>
      </c>
      <c r="R36" s="14"/>
      <c r="S36" s="20"/>
      <c r="T36" s="1"/>
      <c r="U36" s="14"/>
      <c r="V36" s="63"/>
      <c r="W36" s="1"/>
      <c r="X36" s="14"/>
      <c r="Y36" s="22"/>
      <c r="Z36" s="15"/>
      <c r="AA36" s="14"/>
      <c r="AB36" s="63"/>
      <c r="AC36" s="1"/>
      <c r="AD36" s="14"/>
      <c r="AE36" s="63"/>
      <c r="AF36" s="4"/>
      <c r="AG36" s="3"/>
      <c r="AH36" s="72"/>
      <c r="AI36" s="1"/>
      <c r="AJ36" s="3"/>
      <c r="AK36" s="23"/>
      <c r="AL36" s="4"/>
      <c r="AM36" s="3"/>
      <c r="AN36" s="23"/>
      <c r="AO36" s="1"/>
      <c r="AP36" s="3"/>
      <c r="AQ36" s="11"/>
      <c r="AR36" s="1"/>
      <c r="AS36" s="3"/>
      <c r="AT36" s="11"/>
      <c r="AU36" s="1"/>
      <c r="AV36" s="2"/>
      <c r="AW36" s="11"/>
      <c r="AX36" s="4"/>
      <c r="AY36" s="3"/>
      <c r="AZ36" s="11"/>
      <c r="BA36" s="4"/>
      <c r="BB36" s="3"/>
      <c r="BC36" s="11"/>
      <c r="BD36" s="1"/>
      <c r="BE36" s="2"/>
      <c r="BF36" s="11"/>
      <c r="BG36" s="74" t="e">
        <f t="shared" si="2"/>
        <v>#DIV/0!</v>
      </c>
    </row>
    <row r="37" spans="1:59" ht="18" customHeight="1" x14ac:dyDescent="0.2">
      <c r="A37" s="58" t="s">
        <v>31</v>
      </c>
      <c r="B37" s="85">
        <v>484.93</v>
      </c>
      <c r="C37" s="127">
        <v>400.82</v>
      </c>
      <c r="D37" s="63">
        <f>B37/C37</f>
        <v>1.2098448181228483</v>
      </c>
      <c r="E37" s="85">
        <v>481.23</v>
      </c>
      <c r="F37" s="127">
        <v>371.44</v>
      </c>
      <c r="G37" s="63">
        <f>E37/F37</f>
        <v>1.2955793667887143</v>
      </c>
      <c r="H37" s="85">
        <v>442.94</v>
      </c>
      <c r="I37" s="90">
        <v>397.52</v>
      </c>
      <c r="J37" s="63">
        <f>H37/I37</f>
        <v>1.1142584020929764</v>
      </c>
      <c r="K37" s="40">
        <v>440.73</v>
      </c>
      <c r="L37" s="41">
        <v>384.1</v>
      </c>
      <c r="M37" s="63">
        <f>K37/L37</f>
        <v>1.147435563655298</v>
      </c>
      <c r="N37" s="40">
        <v>388.65</v>
      </c>
      <c r="O37" s="41">
        <v>384.57</v>
      </c>
      <c r="P37" s="68">
        <f>N37/O37</f>
        <v>1.0106092518917231</v>
      </c>
      <c r="Q37" s="1">
        <v>362.34</v>
      </c>
      <c r="R37" s="14">
        <v>401.44</v>
      </c>
      <c r="S37" s="63">
        <f>Q37/R37</f>
        <v>0.90260063770426457</v>
      </c>
      <c r="T37" s="1">
        <v>334.82</v>
      </c>
      <c r="U37" s="14">
        <v>361.25</v>
      </c>
      <c r="V37" s="63">
        <f>T37/U37</f>
        <v>0.92683737024221446</v>
      </c>
      <c r="W37" s="1">
        <v>336.19</v>
      </c>
      <c r="X37" s="14">
        <v>340.66</v>
      </c>
      <c r="Y37" s="70">
        <f>W37/X37</f>
        <v>0.98687841249339514</v>
      </c>
      <c r="Z37" s="15">
        <v>353.64</v>
      </c>
      <c r="AA37" s="14">
        <v>354.9</v>
      </c>
      <c r="AB37" s="63">
        <f>Z37/AA37</f>
        <v>0.99644970414201184</v>
      </c>
      <c r="AC37" s="1">
        <v>403.9</v>
      </c>
      <c r="AD37" s="14">
        <v>388.62</v>
      </c>
      <c r="AE37" s="63">
        <f>AC37/AD37</f>
        <v>1.0393186145849416</v>
      </c>
      <c r="AF37" s="4">
        <v>377.94</v>
      </c>
      <c r="AG37" s="3">
        <v>375.18</v>
      </c>
      <c r="AH37" s="72">
        <f>AF37/AG37</f>
        <v>1.0073564688949304</v>
      </c>
      <c r="AI37" s="1">
        <v>371.58</v>
      </c>
      <c r="AJ37" s="3">
        <v>383.53</v>
      </c>
      <c r="AK37" s="23">
        <f>AI37/AJ37</f>
        <v>0.96884207232810993</v>
      </c>
      <c r="AL37" s="1">
        <v>414.43</v>
      </c>
      <c r="AM37" s="3">
        <v>327.06</v>
      </c>
      <c r="AN37" s="23">
        <f>AL37/AM37</f>
        <v>1.2671375282822723</v>
      </c>
      <c r="AO37" s="1">
        <v>513.34</v>
      </c>
      <c r="AP37" s="3">
        <v>361.61</v>
      </c>
      <c r="AQ37" s="11">
        <f>AO37/AP37</f>
        <v>1.4195956970216532</v>
      </c>
      <c r="AR37" s="1">
        <v>440.51</v>
      </c>
      <c r="AS37" s="3">
        <v>302.29000000000002</v>
      </c>
      <c r="AT37" s="11">
        <f>AR37/AS37</f>
        <v>1.4572430447583444</v>
      </c>
      <c r="AU37" s="1">
        <v>296.94</v>
      </c>
      <c r="AV37" s="2">
        <v>298.42</v>
      </c>
      <c r="AW37" s="11">
        <f>AU37/AV37</f>
        <v>0.9950405468802358</v>
      </c>
      <c r="AX37" s="1">
        <v>331.26</v>
      </c>
      <c r="AY37" s="3">
        <v>324.07</v>
      </c>
      <c r="AZ37" s="11">
        <f>AX37/AY37</f>
        <v>1.0221865646310981</v>
      </c>
      <c r="BA37" s="4">
        <v>319.38</v>
      </c>
      <c r="BB37" s="3">
        <v>322.06</v>
      </c>
      <c r="BC37" s="11">
        <f>BA37/BB37</f>
        <v>0.99167856921070607</v>
      </c>
      <c r="BD37" s="1">
        <v>323.98</v>
      </c>
      <c r="BE37" s="2">
        <v>302.54000000000002</v>
      </c>
      <c r="BF37" s="11">
        <f>BD37/BE37</f>
        <v>1.070866662259536</v>
      </c>
      <c r="BG37" s="74">
        <f t="shared" si="2"/>
        <v>0.44242838870876589</v>
      </c>
    </row>
    <row r="38" spans="1:59" ht="18" customHeight="1" x14ac:dyDescent="0.2">
      <c r="A38" s="109" t="s">
        <v>48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2"/>
    </row>
    <row r="39" spans="1:59" ht="18" customHeight="1" x14ac:dyDescent="0.2">
      <c r="A39" s="57" t="s">
        <v>7</v>
      </c>
      <c r="B39" s="81">
        <v>560.39</v>
      </c>
      <c r="C39" s="124">
        <v>635.58000000000004</v>
      </c>
      <c r="D39" s="63">
        <f>B39/C39</f>
        <v>0.88169860599767136</v>
      </c>
      <c r="E39" s="81">
        <v>571.37</v>
      </c>
      <c r="F39" s="124">
        <v>627.64</v>
      </c>
      <c r="G39" s="63">
        <f>E39/F39</f>
        <v>0.91034669555796321</v>
      </c>
      <c r="H39" s="81">
        <v>513.41</v>
      </c>
      <c r="I39" s="82">
        <v>606.97</v>
      </c>
      <c r="J39" s="63">
        <f>H39/I39</f>
        <v>0.84585729113465236</v>
      </c>
      <c r="K39" s="38">
        <v>838.55</v>
      </c>
      <c r="L39" s="39">
        <v>629.61</v>
      </c>
      <c r="M39" s="63">
        <f>K39/L39</f>
        <v>1.3318562284588871</v>
      </c>
      <c r="N39" s="38">
        <v>813.73</v>
      </c>
      <c r="O39" s="39">
        <v>560.16</v>
      </c>
      <c r="P39" s="63">
        <f>N39/O39</f>
        <v>1.4526742359325908</v>
      </c>
      <c r="Q39" s="1">
        <v>645.94000000000005</v>
      </c>
      <c r="R39" s="14">
        <v>539.87</v>
      </c>
      <c r="S39" s="63">
        <f>Q39/R39</f>
        <v>1.1964732250356569</v>
      </c>
      <c r="T39" s="1">
        <v>414.44</v>
      </c>
      <c r="U39" s="14">
        <v>509.57</v>
      </c>
      <c r="V39" s="63">
        <f>T39/U39</f>
        <v>0.81331318562709731</v>
      </c>
      <c r="W39" s="1">
        <v>359.53</v>
      </c>
      <c r="X39" s="14">
        <v>461.61</v>
      </c>
      <c r="Y39" s="70">
        <f>W39/X39</f>
        <v>0.77886094322046739</v>
      </c>
      <c r="Z39" s="15">
        <v>316.5</v>
      </c>
      <c r="AA39" s="14">
        <v>405.82</v>
      </c>
      <c r="AB39" s="63">
        <f>Z39/AA39</f>
        <v>0.77990241979202601</v>
      </c>
      <c r="AC39" s="1">
        <v>303.13</v>
      </c>
      <c r="AD39" s="14">
        <v>480.34</v>
      </c>
      <c r="AE39" s="63">
        <f>AC39/AD39</f>
        <v>0.63107382270891454</v>
      </c>
      <c r="AF39" s="4">
        <v>316.58</v>
      </c>
      <c r="AG39" s="3">
        <v>468.86</v>
      </c>
      <c r="AH39" s="72">
        <f>AF39/AG39</f>
        <v>0.67521221686644195</v>
      </c>
      <c r="AI39" s="1">
        <v>343.95</v>
      </c>
      <c r="AJ39" s="3">
        <v>394.59</v>
      </c>
      <c r="AK39" s="23">
        <f>AI39/AJ39</f>
        <v>0.87166425910438683</v>
      </c>
      <c r="AL39" s="4">
        <v>321.79000000000002</v>
      </c>
      <c r="AM39" s="3">
        <v>392.49</v>
      </c>
      <c r="AN39" s="23">
        <f>AL39/AM39</f>
        <v>0.81986802211521315</v>
      </c>
      <c r="AO39" s="1">
        <v>226.88</v>
      </c>
      <c r="AP39" s="3">
        <v>354.63</v>
      </c>
      <c r="AQ39" s="11">
        <f>AO39/AP39</f>
        <v>0.63976538927896676</v>
      </c>
      <c r="AR39" s="1">
        <v>256.45</v>
      </c>
      <c r="AS39" s="3">
        <v>352.66</v>
      </c>
      <c r="AT39" s="11">
        <f>AR39/AS39</f>
        <v>0.72718765950206987</v>
      </c>
      <c r="AU39" s="1">
        <v>300.14999999999998</v>
      </c>
      <c r="AV39" s="2">
        <v>362.96</v>
      </c>
      <c r="AW39" s="11">
        <f>AU39/AV39</f>
        <v>0.82695062816839315</v>
      </c>
      <c r="AX39" s="1">
        <v>392.67</v>
      </c>
      <c r="AY39" s="3">
        <v>414.83</v>
      </c>
      <c r="AZ39" s="11">
        <f>AX39/AY39</f>
        <v>0.94658052696285233</v>
      </c>
      <c r="BA39" s="4">
        <v>272.14999999999998</v>
      </c>
      <c r="BB39" s="3">
        <v>371.02</v>
      </c>
      <c r="BC39" s="11">
        <f>BA39/BB39</f>
        <v>0.73351840871112062</v>
      </c>
      <c r="BD39" s="1">
        <v>257.33</v>
      </c>
      <c r="BE39" s="2">
        <v>345.53</v>
      </c>
      <c r="BF39" s="11">
        <f>BD39/BE39</f>
        <v>0.74473996469192261</v>
      </c>
      <c r="BG39" s="74">
        <f>(B39-W39)/W39</f>
        <v>0.55867382415931921</v>
      </c>
    </row>
    <row r="40" spans="1:59" ht="18" customHeight="1" x14ac:dyDescent="0.2">
      <c r="A40" s="109" t="s">
        <v>49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</row>
    <row r="41" spans="1:59" ht="18" customHeight="1" thickBot="1" x14ac:dyDescent="0.25">
      <c r="A41" s="62" t="s">
        <v>22</v>
      </c>
      <c r="B41" s="91">
        <v>429.31</v>
      </c>
      <c r="C41" s="128">
        <v>540.75</v>
      </c>
      <c r="D41" s="67">
        <f>B41/C41</f>
        <v>0.79391585760517802</v>
      </c>
      <c r="E41" s="91">
        <v>381.35</v>
      </c>
      <c r="F41" s="128">
        <v>537.66</v>
      </c>
      <c r="G41" s="67">
        <f>E41/F41</f>
        <v>0.70927723840345203</v>
      </c>
      <c r="H41" s="91">
        <v>385.43</v>
      </c>
      <c r="I41" s="91">
        <v>532.52</v>
      </c>
      <c r="J41" s="67">
        <f>H41/I41</f>
        <v>0.72378502215879215</v>
      </c>
      <c r="K41" s="52">
        <v>535.79999999999995</v>
      </c>
      <c r="L41" s="53">
        <v>555.54</v>
      </c>
      <c r="M41" s="67">
        <f>K41/L41</f>
        <v>0.96446700507614214</v>
      </c>
      <c r="N41" s="52">
        <v>566.5</v>
      </c>
      <c r="O41" s="53">
        <v>523.35</v>
      </c>
      <c r="P41" s="67">
        <f>N41/O41</f>
        <v>1.0824496035158115</v>
      </c>
      <c r="Q41" s="33">
        <v>551.82000000000005</v>
      </c>
      <c r="R41" s="54">
        <v>501.16</v>
      </c>
      <c r="S41" s="67">
        <f>Q41/R41</f>
        <v>1.1010854816824966</v>
      </c>
      <c r="T41" s="33">
        <v>480.29</v>
      </c>
      <c r="U41" s="54">
        <v>563.87</v>
      </c>
      <c r="V41" s="67">
        <f>T41/U41</f>
        <v>0.85177434515047801</v>
      </c>
      <c r="W41" s="33">
        <v>561.79999999999995</v>
      </c>
      <c r="X41" s="54">
        <v>597.80999999999995</v>
      </c>
      <c r="Y41" s="71">
        <f>W41/X41</f>
        <v>0.93976346999882909</v>
      </c>
      <c r="Z41" s="55">
        <v>326.07</v>
      </c>
      <c r="AA41" s="54">
        <v>608.38</v>
      </c>
      <c r="AB41" s="67">
        <f>Z41/AA41</f>
        <v>0.53596436437752715</v>
      </c>
      <c r="AC41" s="33">
        <v>387.87</v>
      </c>
      <c r="AD41" s="54">
        <v>540.86</v>
      </c>
      <c r="AE41" s="67">
        <f>AC41/AD41</f>
        <v>0.7171356728173649</v>
      </c>
      <c r="AF41" s="30">
        <v>385.53</v>
      </c>
      <c r="AG41" s="31">
        <v>493.91</v>
      </c>
      <c r="AH41" s="73">
        <f>AF41/AG41</f>
        <v>0.78056730983377531</v>
      </c>
      <c r="AI41" s="33">
        <v>362.54</v>
      </c>
      <c r="AJ41" s="31">
        <v>456.31</v>
      </c>
      <c r="AK41" s="32">
        <f>AI41/AJ41</f>
        <v>0.79450373649492678</v>
      </c>
      <c r="AL41" s="33">
        <v>263.44</v>
      </c>
      <c r="AM41" s="31">
        <v>422.23</v>
      </c>
      <c r="AN41" s="32">
        <f>AL41/AM41</f>
        <v>0.62392534874357575</v>
      </c>
      <c r="AO41" s="33">
        <v>232.95</v>
      </c>
      <c r="AP41" s="31">
        <v>386.57</v>
      </c>
      <c r="AQ41" s="34">
        <f>AO41/AP41</f>
        <v>0.6026075484388338</v>
      </c>
      <c r="AR41" s="33">
        <v>350.35</v>
      </c>
      <c r="AS41" s="31">
        <v>425.33</v>
      </c>
      <c r="AT41" s="34">
        <f>AR41/AS41</f>
        <v>0.82371335198551721</v>
      </c>
      <c r="AU41" s="33">
        <v>296.24</v>
      </c>
      <c r="AV41" s="35">
        <v>463.25</v>
      </c>
      <c r="AW41" s="34">
        <f>AU41/AV41</f>
        <v>0.6394819212088505</v>
      </c>
      <c r="AX41" s="33">
        <v>294.85000000000002</v>
      </c>
      <c r="AY41" s="31">
        <v>473.43</v>
      </c>
      <c r="AZ41" s="34">
        <f>AX41/AY41</f>
        <v>0.62279534461272001</v>
      </c>
      <c r="BA41" s="30">
        <v>282.32</v>
      </c>
      <c r="BB41" s="31">
        <v>418.88</v>
      </c>
      <c r="BC41" s="34">
        <f>BA41/BB41</f>
        <v>0.6739877769289534</v>
      </c>
      <c r="BD41" s="33">
        <v>268.69</v>
      </c>
      <c r="BE41" s="35">
        <v>421.91</v>
      </c>
      <c r="BF41" s="34">
        <f>BD41/BE41</f>
        <v>0.63684198051717189</v>
      </c>
      <c r="BG41" s="92">
        <f>(B41-W41)/W41</f>
        <v>-0.23583125667497323</v>
      </c>
    </row>
    <row r="42" spans="1:59" ht="18" customHeight="1" thickTop="1" x14ac:dyDescent="0.2"/>
    <row r="43" spans="1:59" s="46" customFormat="1" ht="11.25" x14ac:dyDescent="0.2">
      <c r="A43" s="119" t="s">
        <v>24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</row>
    <row r="44" spans="1:59" x14ac:dyDescent="0.2">
      <c r="A44" s="46" t="s">
        <v>50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  <c r="Q44" s="46"/>
      <c r="R44" s="46"/>
      <c r="S44" s="47"/>
      <c r="T44" s="46"/>
      <c r="U44" s="46"/>
      <c r="V44" s="47"/>
      <c r="W44" s="46"/>
      <c r="X44" s="46"/>
      <c r="Y44" s="47"/>
      <c r="Z44" s="46"/>
      <c r="AA44" s="46"/>
      <c r="AB44" s="47"/>
      <c r="AC44" s="46"/>
      <c r="AD44" s="46"/>
      <c r="AE44" s="47"/>
      <c r="AF44" s="46"/>
      <c r="AG44" s="46"/>
      <c r="AH44" s="47"/>
      <c r="AI44" s="46"/>
      <c r="AJ44" s="46"/>
      <c r="AK44" s="47"/>
      <c r="AL44" s="46"/>
      <c r="AM44" s="46"/>
      <c r="AN44" s="47"/>
      <c r="AO44" s="48"/>
      <c r="AP44" s="48"/>
      <c r="AQ44" s="46"/>
      <c r="AR44" s="48"/>
      <c r="AS44" s="48"/>
      <c r="AT44" s="46"/>
      <c r="AU44" s="48"/>
      <c r="AV44" s="48"/>
      <c r="AW44" s="46"/>
      <c r="AX44" s="48"/>
      <c r="AY44" s="48"/>
      <c r="AZ44" s="46"/>
      <c r="BA44" s="46"/>
      <c r="BB44" s="46"/>
      <c r="BC44" s="46"/>
      <c r="BD44" s="46"/>
      <c r="BE44" s="46"/>
      <c r="BF44" s="46"/>
      <c r="BG44" s="46"/>
    </row>
    <row r="45" spans="1:59" ht="15" x14ac:dyDescent="0.2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</row>
    <row r="49" spans="46:46" x14ac:dyDescent="0.2">
      <c r="AT49" t="s">
        <v>17</v>
      </c>
    </row>
  </sheetData>
  <mergeCells count="40">
    <mergeCell ref="A19:BG19"/>
    <mergeCell ref="A21:BG21"/>
    <mergeCell ref="A23:BG23"/>
    <mergeCell ref="A45:BG45"/>
    <mergeCell ref="A38:BG38"/>
    <mergeCell ref="A40:BG40"/>
    <mergeCell ref="A43:BD43"/>
    <mergeCell ref="A31:BG31"/>
    <mergeCell ref="A33:BG33"/>
    <mergeCell ref="A25:BG25"/>
    <mergeCell ref="A27:BG27"/>
    <mergeCell ref="A29:BG29"/>
    <mergeCell ref="BG5:BG6"/>
    <mergeCell ref="AR5:AT5"/>
    <mergeCell ref="AU5:AW5"/>
    <mergeCell ref="AX5:AZ5"/>
    <mergeCell ref="A16:BG16"/>
    <mergeCell ref="A7:BG7"/>
    <mergeCell ref="A9:BG9"/>
    <mergeCell ref="A11:BG11"/>
    <mergeCell ref="A13:BG13"/>
    <mergeCell ref="H5:J5"/>
    <mergeCell ref="E5:G5"/>
    <mergeCell ref="B5:D5"/>
    <mergeCell ref="A1:BG1"/>
    <mergeCell ref="A2:BG2"/>
    <mergeCell ref="A4:BD4"/>
    <mergeCell ref="BA5:BC5"/>
    <mergeCell ref="N5:P5"/>
    <mergeCell ref="Q5:S5"/>
    <mergeCell ref="T5:V5"/>
    <mergeCell ref="W5:Y5"/>
    <mergeCell ref="Z5:AB5"/>
    <mergeCell ref="AC5:AE5"/>
    <mergeCell ref="AL5:AN5"/>
    <mergeCell ref="AO5:AQ5"/>
    <mergeCell ref="AI5:AK5"/>
    <mergeCell ref="AF5:AH5"/>
    <mergeCell ref="K5:M5"/>
    <mergeCell ref="BD5:BF5"/>
  </mergeCells>
  <phoneticPr fontId="4" type="noConversion"/>
  <printOptions horizontalCentered="1"/>
  <pageMargins left="0" right="0" top="0.75" bottom="0.75" header="0.5" footer="0.5"/>
  <pageSetup paperSize="5" scale="63"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 Discipline Cost</vt:lpstr>
      <vt:lpstr>'UG Discipline Cost'!Print_Area</vt:lpstr>
      <vt:lpstr>'UG Discipline Cost'!Print_Titles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Jones, Robert J</cp:lastModifiedBy>
  <cp:lastPrinted>2019-12-04T20:39:34Z</cp:lastPrinted>
  <dcterms:created xsi:type="dcterms:W3CDTF">2005-10-25T18:39:05Z</dcterms:created>
  <dcterms:modified xsi:type="dcterms:W3CDTF">2019-12-04T20:41:20Z</dcterms:modified>
</cp:coreProperties>
</file>