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chartsheets/sheet33.xml" ContentType="application/vnd.openxmlformats-officedocument.spreadsheetml.chartsheet+xml"/>
  <Override PartName="/xl/chartsheets/sheet34.xml" ContentType="application/vnd.openxmlformats-officedocument.spreadsheetml.chartsheet+xml"/>
  <Override PartName="/xl/chartsheets/sheet35.xml" ContentType="application/vnd.openxmlformats-officedocument.spreadsheetml.chartsheet+xml"/>
  <Override PartName="/xl/chartsheets/sheet36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0.xml" ContentType="application/vnd.openxmlformats-officedocument.drawingml.chart+xml"/>
  <Override PartName="/xl/drawings/drawing26.xml" ContentType="application/vnd.openxmlformats-officedocument.drawing+xml"/>
  <Override PartName="/xl/charts/chart21.xml" ContentType="application/vnd.openxmlformats-officedocument.drawingml.chart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3.xml" ContentType="application/vnd.openxmlformats-officedocument.drawingml.chart+xml"/>
  <Override PartName="/xl/drawings/drawing30.xml" ContentType="application/vnd.openxmlformats-officedocument.drawing+xml"/>
  <Override PartName="/xl/charts/chart24.xml" ContentType="application/vnd.openxmlformats-officedocument.drawingml.chart+xml"/>
  <Override PartName="/xl/drawings/drawing31.xml" ContentType="application/vnd.openxmlformats-officedocument.drawing+xml"/>
  <Override PartName="/xl/charts/chart25.xml" ContentType="application/vnd.openxmlformats-officedocument.drawingml.chart+xml"/>
  <Override PartName="/xl/drawings/drawing32.xml" ContentType="application/vnd.openxmlformats-officedocument.drawing+xml"/>
  <Override PartName="/xl/charts/chart26.xml" ContentType="application/vnd.openxmlformats-officedocument.drawingml.chart+xml"/>
  <Override PartName="/xl/drawings/drawing33.xml" ContentType="application/vnd.openxmlformats-officedocument.drawing+xml"/>
  <Override PartName="/xl/charts/chart27.xml" ContentType="application/vnd.openxmlformats-officedocument.drawingml.chart+xml"/>
  <Override PartName="/xl/drawings/drawing34.xml" ContentType="application/vnd.openxmlformats-officedocument.drawing+xml"/>
  <Override PartName="/xl/charts/chart28.xml" ContentType="application/vnd.openxmlformats-officedocument.drawingml.chart+xml"/>
  <Override PartName="/xl/drawings/drawing35.xml" ContentType="application/vnd.openxmlformats-officedocument.drawing+xml"/>
  <Override PartName="/xl/charts/chart29.xml" ContentType="application/vnd.openxmlformats-officedocument.drawingml.chart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drawings/drawing37.xml" ContentType="application/vnd.openxmlformats-officedocument.drawing+xml"/>
  <Override PartName="/xl/charts/chart31.xml" ContentType="application/vnd.openxmlformats-officedocument.drawingml.chart+xml"/>
  <Override PartName="/xl/drawings/drawing38.xml" ContentType="application/vnd.openxmlformats-officedocument.drawing+xml"/>
  <Override PartName="/xl/charts/chart32.xml" ContentType="application/vnd.openxmlformats-officedocument.drawingml.chart+xml"/>
  <Override PartName="/xl/drawings/drawing39.xml" ContentType="application/vnd.openxmlformats-officedocument.drawing+xml"/>
  <Override PartName="/xl/charts/chart33.xml" ContentType="application/vnd.openxmlformats-officedocument.drawingml.chart+xml"/>
  <Override PartName="/xl/drawings/drawing40.xml" ContentType="application/vnd.openxmlformats-officedocument.drawing+xml"/>
  <Override PartName="/xl/charts/chart34.xml" ContentType="application/vnd.openxmlformats-officedocument.drawingml.chart+xml"/>
  <Override PartName="/xl/drawings/drawing41.xml" ContentType="application/vnd.openxmlformats-officedocument.drawing+xml"/>
  <Override PartName="/xl/charts/chart35.xml" ContentType="application/vnd.openxmlformats-officedocument.drawingml.chart+xml"/>
  <Override PartName="/xl/drawings/drawing42.xml" ContentType="application/vnd.openxmlformats-officedocument.drawing+xml"/>
  <Override PartName="/xl/charts/chart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R Web Data Book\Academic Colleges, Programs, and Instruction\Enrollment Data\Fall Enrollment Data\Fall 2021 Enrollment Data\"/>
    </mc:Choice>
  </mc:AlternateContent>
  <xr:revisionPtr revIDLastSave="0" documentId="13_ncr:1_{6C8B7281-2C75-469D-B1DC-5A5FE09E6BFC}" xr6:coauthVersionLast="36" xr6:coauthVersionMax="36" xr10:uidLastSave="{00000000-0000-0000-0000-000000000000}"/>
  <workbookProtection workbookPassword="DDED" lockStructure="1"/>
  <bookViews>
    <workbookView xWindow="120" yWindow="420" windowWidth="15180" windowHeight="8532" tabRatio="962" xr2:uid="{00000000-000D-0000-FFFF-FFFF00000000}"/>
  </bookViews>
  <sheets>
    <sheet name="NOTES" sheetId="4" r:id="rId1"/>
    <sheet name="Liberal Arts and Sciences" sheetId="38" r:id="rId2"/>
    <sheet name="LAS TOTAL HC" sheetId="7" r:id="rId3"/>
    <sheet name="Undergrad Totals" sheetId="5" r:id="rId4"/>
    <sheet name="GradTotals" sheetId="6" r:id="rId5"/>
    <sheet name="ATHTotals" sheetId="45" r:id="rId6"/>
    <sheet name="BIO Headcount" sheetId="10" r:id="rId7"/>
    <sheet name="BioUGradCount" sheetId="8" r:id="rId8"/>
    <sheet name="BioGradCounts" sheetId="9" r:id="rId9"/>
    <sheet name="ChemUGradTotals" sheetId="11" r:id="rId10"/>
    <sheet name="BiochemUGradTotals" sheetId="44" r:id="rId11"/>
    <sheet name="COM Headcount" sheetId="15" r:id="rId12"/>
    <sheet name="CommUGradTotals" sheetId="13" r:id="rId13"/>
    <sheet name="CommGradTotals" sheetId="14" r:id="rId14"/>
    <sheet name="CSC Headcount" sheetId="18" r:id="rId15"/>
    <sheet name="CSCUGradTotals" sheetId="16" r:id="rId16"/>
    <sheet name="CSCGradTotals" sheetId="17" r:id="rId17"/>
    <sheet name="DATTotals" sheetId="41" r:id="rId18"/>
    <sheet name="ENG Headcount" sheetId="21" r:id="rId19"/>
    <sheet name="EngUGradTotals" sheetId="19" r:id="rId20"/>
    <sheet name="EngGradTotals" sheetId="20" r:id="rId21"/>
    <sheet name="EXRTotals" sheetId="42" r:id="rId22"/>
    <sheet name="HIS Headcount" sheetId="24" r:id="rId23"/>
    <sheet name="HistUGradTotals" sheetId="22" r:id="rId24"/>
    <sheet name="HistGradTotals" sheetId="23" r:id="rId25"/>
    <sheet name="ISSTotals" sheetId="40" r:id="rId26"/>
    <sheet name="LIS Headcount" sheetId="27" state="hidden" r:id="rId27"/>
    <sheet name="LISUGradCount" sheetId="25" r:id="rId28"/>
    <sheet name="LNTGradTotals" sheetId="26" r:id="rId29"/>
    <sheet name="MathUGradTotals" sheetId="28" r:id="rId30"/>
    <sheet name="MLSUGradTotals" sheetId="12" r:id="rId31"/>
    <sheet name="PHI Counts" sheetId="36" r:id="rId32"/>
    <sheet name="PsychUGradTot" sheetId="31" r:id="rId33"/>
    <sheet name="SOATotals" sheetId="34" r:id="rId34"/>
    <sheet name="THETotals" sheetId="43" r:id="rId35"/>
    <sheet name="VArtsTotals" sheetId="35" r:id="rId36"/>
    <sheet name="Data" sheetId="1" state="hidden" r:id="rId37"/>
  </sheets>
  <definedNames>
    <definedName name="_xlnm.Print_Area" localSheetId="36">Data!$M$385:$Q$412</definedName>
  </definedNames>
  <calcPr calcId="191029"/>
</workbook>
</file>

<file path=xl/calcChain.xml><?xml version="1.0" encoding="utf-8"?>
<calcChain xmlns="http://schemas.openxmlformats.org/spreadsheetml/2006/main">
  <c r="E509" i="1" l="1"/>
  <c r="E495" i="1"/>
  <c r="E478" i="1"/>
  <c r="E461" i="1"/>
  <c r="E444" i="1"/>
  <c r="Q414" i="1"/>
  <c r="K414" i="1"/>
  <c r="E414" i="1"/>
  <c r="P384" i="1"/>
  <c r="E384" i="1"/>
  <c r="P354" i="1"/>
  <c r="E354" i="1"/>
  <c r="P324" i="1"/>
  <c r="K324" i="1"/>
  <c r="E324" i="1"/>
  <c r="P294" i="1"/>
  <c r="K294" i="1"/>
  <c r="E294" i="1"/>
  <c r="P264" i="1"/>
  <c r="K264" i="1"/>
  <c r="E264" i="1"/>
  <c r="P234" i="1"/>
  <c r="K234" i="1"/>
  <c r="E234" i="1"/>
  <c r="P204" i="1"/>
  <c r="K204" i="1"/>
  <c r="E204" i="1"/>
  <c r="E174" i="1"/>
  <c r="K144" i="1"/>
  <c r="E144" i="1"/>
  <c r="P114" i="1"/>
  <c r="K114" i="1"/>
  <c r="E114" i="1"/>
  <c r="D84" i="1"/>
  <c r="J54" i="1"/>
  <c r="I54" i="1"/>
  <c r="H54" i="1"/>
  <c r="D54" i="1"/>
  <c r="C54" i="1"/>
  <c r="B54" i="1"/>
  <c r="E54" i="1" l="1"/>
  <c r="K54" i="1"/>
  <c r="D83" i="1"/>
  <c r="D52" i="1"/>
  <c r="J53" i="1"/>
  <c r="I53" i="1"/>
  <c r="K53" i="1" s="1"/>
  <c r="H53" i="1"/>
  <c r="D53" i="1"/>
  <c r="C53" i="1"/>
  <c r="B53" i="1"/>
  <c r="E508" i="1"/>
  <c r="E494" i="1"/>
  <c r="E477" i="1"/>
  <c r="E460" i="1"/>
  <c r="E443" i="1"/>
  <c r="Q413" i="1"/>
  <c r="K413" i="1"/>
  <c r="E413" i="1"/>
  <c r="P383" i="1"/>
  <c r="E383" i="1"/>
  <c r="P353" i="1"/>
  <c r="E353" i="1"/>
  <c r="P323" i="1"/>
  <c r="K323" i="1"/>
  <c r="E323" i="1"/>
  <c r="P293" i="1"/>
  <c r="K293" i="1"/>
  <c r="E293" i="1"/>
  <c r="P263" i="1"/>
  <c r="K263" i="1"/>
  <c r="E263" i="1"/>
  <c r="P233" i="1"/>
  <c r="K233" i="1"/>
  <c r="E233" i="1"/>
  <c r="P203" i="1"/>
  <c r="K203" i="1"/>
  <c r="E203" i="1"/>
  <c r="E173" i="1"/>
  <c r="K143" i="1"/>
  <c r="E143" i="1"/>
  <c r="P113" i="1"/>
  <c r="K113" i="1"/>
  <c r="E113" i="1"/>
  <c r="E53" i="1" l="1"/>
  <c r="J52" i="1"/>
  <c r="I52" i="1"/>
  <c r="H52" i="1"/>
  <c r="B52" i="1"/>
  <c r="C52" i="1"/>
  <c r="E52" i="1" s="1"/>
  <c r="D82" i="1"/>
  <c r="E507" i="1"/>
  <c r="E506" i="1"/>
  <c r="E505" i="1"/>
  <c r="E504" i="1"/>
  <c r="E503" i="1"/>
  <c r="E502" i="1"/>
  <c r="E501" i="1"/>
  <c r="E500" i="1"/>
  <c r="E499" i="1"/>
  <c r="E498" i="1"/>
  <c r="K52" i="1" l="1"/>
  <c r="E493" i="1"/>
  <c r="E476" i="1"/>
  <c r="E459" i="1"/>
  <c r="E442" i="1"/>
  <c r="Q412" i="1"/>
  <c r="K412" i="1"/>
  <c r="E412" i="1"/>
  <c r="P382" i="1"/>
  <c r="E382" i="1"/>
  <c r="P352" i="1"/>
  <c r="E352" i="1"/>
  <c r="P322" i="1"/>
  <c r="K322" i="1"/>
  <c r="E322" i="1"/>
  <c r="P292" i="1"/>
  <c r="K292" i="1"/>
  <c r="E292" i="1"/>
  <c r="P262" i="1"/>
  <c r="K262" i="1"/>
  <c r="E262" i="1"/>
  <c r="P232" i="1"/>
  <c r="K232" i="1"/>
  <c r="E232" i="1"/>
  <c r="P202" i="1"/>
  <c r="K202" i="1"/>
  <c r="E202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E172" i="1"/>
  <c r="K142" i="1"/>
  <c r="E142" i="1"/>
  <c r="P112" i="1"/>
  <c r="K112" i="1"/>
  <c r="E112" i="1"/>
  <c r="D81" i="1" l="1"/>
  <c r="J51" i="1"/>
  <c r="I51" i="1"/>
  <c r="K51" i="1" s="1"/>
  <c r="H51" i="1"/>
  <c r="D51" i="1"/>
  <c r="C51" i="1"/>
  <c r="B51" i="1"/>
  <c r="E51" i="1" l="1"/>
  <c r="E492" i="1"/>
  <c r="E475" i="1"/>
  <c r="E458" i="1"/>
  <c r="E441" i="1"/>
  <c r="Q411" i="1"/>
  <c r="K411" i="1"/>
  <c r="E411" i="1"/>
  <c r="P381" i="1"/>
  <c r="E381" i="1"/>
  <c r="P351" i="1"/>
  <c r="E351" i="1"/>
  <c r="P321" i="1"/>
  <c r="K321" i="1"/>
  <c r="E321" i="1"/>
  <c r="P291" i="1"/>
  <c r="K291" i="1"/>
  <c r="E291" i="1"/>
  <c r="P261" i="1"/>
  <c r="K261" i="1"/>
  <c r="E261" i="1"/>
  <c r="P231" i="1"/>
  <c r="K231" i="1"/>
  <c r="E231" i="1"/>
  <c r="P201" i="1"/>
  <c r="K201" i="1"/>
  <c r="E201" i="1"/>
  <c r="E171" i="1"/>
  <c r="K141" i="1"/>
  <c r="E141" i="1"/>
  <c r="P111" i="1"/>
  <c r="K111" i="1"/>
  <c r="E111" i="1"/>
  <c r="D80" i="1" l="1"/>
  <c r="D50" i="1"/>
  <c r="C50" i="1"/>
  <c r="E50" i="1" s="1"/>
  <c r="B50" i="1"/>
  <c r="J50" i="1"/>
  <c r="I50" i="1"/>
  <c r="H50" i="1"/>
  <c r="D49" i="1"/>
  <c r="C49" i="1"/>
  <c r="B49" i="1"/>
  <c r="K50" i="1" l="1"/>
  <c r="E491" i="1"/>
  <c r="E474" i="1"/>
  <c r="E457" i="1"/>
  <c r="E44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K410" i="1"/>
  <c r="E410" i="1"/>
  <c r="P380" i="1"/>
  <c r="E380" i="1"/>
  <c r="P350" i="1"/>
  <c r="E350" i="1"/>
  <c r="P320" i="1"/>
  <c r="K320" i="1"/>
  <c r="E320" i="1"/>
  <c r="P290" i="1"/>
  <c r="K290" i="1"/>
  <c r="E290" i="1"/>
  <c r="P260" i="1"/>
  <c r="K260" i="1"/>
  <c r="E260" i="1"/>
  <c r="P230" i="1"/>
  <c r="K230" i="1"/>
  <c r="E230" i="1"/>
  <c r="P200" i="1"/>
  <c r="K200" i="1"/>
  <c r="E200" i="1"/>
  <c r="E170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40" i="1"/>
  <c r="K139" i="1"/>
  <c r="K117" i="1"/>
  <c r="E140" i="1"/>
  <c r="P110" i="1"/>
  <c r="K110" i="1"/>
  <c r="E110" i="1"/>
  <c r="E448" i="1" l="1"/>
  <c r="E447" i="1"/>
  <c r="E465" i="1"/>
  <c r="E464" i="1"/>
  <c r="E482" i="1"/>
  <c r="E481" i="1"/>
  <c r="E490" i="1" l="1"/>
  <c r="J49" i="1"/>
  <c r="I49" i="1"/>
  <c r="H49" i="1"/>
  <c r="E473" i="1"/>
  <c r="E456" i="1"/>
  <c r="E439" i="1"/>
  <c r="K409" i="1"/>
  <c r="E409" i="1"/>
  <c r="P379" i="1"/>
  <c r="E379" i="1"/>
  <c r="P349" i="1"/>
  <c r="E349" i="1"/>
  <c r="P319" i="1"/>
  <c r="K319" i="1"/>
  <c r="E319" i="1"/>
  <c r="P289" i="1"/>
  <c r="K289" i="1"/>
  <c r="E289" i="1"/>
  <c r="P259" i="1"/>
  <c r="K259" i="1"/>
  <c r="E259" i="1"/>
  <c r="P229" i="1"/>
  <c r="K229" i="1"/>
  <c r="E229" i="1"/>
  <c r="P199" i="1"/>
  <c r="K199" i="1"/>
  <c r="E199" i="1"/>
  <c r="E169" i="1"/>
  <c r="E139" i="1"/>
  <c r="P109" i="1"/>
  <c r="K109" i="1"/>
  <c r="E109" i="1"/>
  <c r="D79" i="1"/>
  <c r="K49" i="1" l="1"/>
  <c r="E49" i="1"/>
  <c r="D78" i="1"/>
  <c r="J48" i="1"/>
  <c r="I48" i="1"/>
  <c r="H48" i="1"/>
  <c r="D48" i="1"/>
  <c r="C48" i="1"/>
  <c r="B48" i="1"/>
  <c r="E455" i="1"/>
  <c r="E438" i="1"/>
  <c r="K408" i="1"/>
  <c r="E408" i="1"/>
  <c r="P378" i="1"/>
  <c r="E378" i="1"/>
  <c r="P348" i="1"/>
  <c r="E348" i="1"/>
  <c r="P318" i="1"/>
  <c r="K318" i="1"/>
  <c r="E318" i="1"/>
  <c r="P288" i="1"/>
  <c r="K288" i="1"/>
  <c r="E288" i="1"/>
  <c r="P258" i="1"/>
  <c r="K258" i="1"/>
  <c r="E258" i="1"/>
  <c r="P228" i="1"/>
  <c r="K228" i="1"/>
  <c r="E228" i="1"/>
  <c r="P198" i="1"/>
  <c r="K198" i="1"/>
  <c r="E198" i="1"/>
  <c r="E168" i="1"/>
  <c r="E138" i="1"/>
  <c r="P108" i="1"/>
  <c r="K108" i="1"/>
  <c r="E108" i="1"/>
  <c r="K48" i="1" l="1"/>
  <c r="E48" i="1"/>
  <c r="D47" i="1"/>
  <c r="C47" i="1"/>
  <c r="B47" i="1"/>
  <c r="E454" i="1" l="1"/>
  <c r="E437" i="1"/>
  <c r="K407" i="1"/>
  <c r="E407" i="1"/>
  <c r="P377" i="1"/>
  <c r="E377" i="1"/>
  <c r="P347" i="1"/>
  <c r="E347" i="1"/>
  <c r="P317" i="1"/>
  <c r="K317" i="1"/>
  <c r="E317" i="1"/>
  <c r="P287" i="1"/>
  <c r="K287" i="1"/>
  <c r="E287" i="1"/>
  <c r="P257" i="1"/>
  <c r="K257" i="1"/>
  <c r="E257" i="1"/>
  <c r="P227" i="1"/>
  <c r="K227" i="1"/>
  <c r="E227" i="1"/>
  <c r="P197" i="1"/>
  <c r="K197" i="1"/>
  <c r="E197" i="1"/>
  <c r="E167" i="1"/>
  <c r="E137" i="1"/>
  <c r="P107" i="1"/>
  <c r="K107" i="1"/>
  <c r="E107" i="1"/>
  <c r="D77" i="1"/>
  <c r="J47" i="1"/>
  <c r="I47" i="1"/>
  <c r="H47" i="1"/>
  <c r="E47" i="1" l="1"/>
  <c r="K47" i="1"/>
  <c r="E436" i="1"/>
  <c r="K406" i="1"/>
  <c r="E406" i="1"/>
  <c r="P376" i="1"/>
  <c r="E376" i="1"/>
  <c r="P346" i="1"/>
  <c r="E346" i="1"/>
  <c r="P316" i="1"/>
  <c r="K316" i="1"/>
  <c r="E316" i="1"/>
  <c r="P286" i="1"/>
  <c r="K286" i="1"/>
  <c r="E286" i="1"/>
  <c r="P256" i="1"/>
  <c r="K256" i="1"/>
  <c r="E256" i="1"/>
  <c r="P226" i="1"/>
  <c r="K226" i="1"/>
  <c r="E226" i="1"/>
  <c r="P196" i="1"/>
  <c r="K196" i="1"/>
  <c r="E196" i="1"/>
  <c r="E166" i="1"/>
  <c r="E136" i="1"/>
  <c r="P106" i="1"/>
  <c r="K106" i="1"/>
  <c r="E106" i="1"/>
  <c r="D76" i="1"/>
  <c r="J46" i="1"/>
  <c r="I46" i="1"/>
  <c r="H46" i="1"/>
  <c r="D46" i="1"/>
  <c r="C46" i="1"/>
  <c r="B46" i="1"/>
  <c r="K46" i="1" l="1"/>
  <c r="E46" i="1"/>
  <c r="J45" i="1"/>
  <c r="I45" i="1"/>
  <c r="H45" i="1"/>
  <c r="D45" i="1"/>
  <c r="C45" i="1"/>
  <c r="B45" i="1"/>
  <c r="E435" i="1"/>
  <c r="K405" i="1"/>
  <c r="E405" i="1"/>
  <c r="P375" i="1"/>
  <c r="E375" i="1"/>
  <c r="P345" i="1"/>
  <c r="E345" i="1"/>
  <c r="P315" i="1"/>
  <c r="K315" i="1"/>
  <c r="E315" i="1"/>
  <c r="P285" i="1"/>
  <c r="K285" i="1"/>
  <c r="E285" i="1"/>
  <c r="P255" i="1"/>
  <c r="K255" i="1"/>
  <c r="E255" i="1"/>
  <c r="P225" i="1"/>
  <c r="K225" i="1"/>
  <c r="E225" i="1"/>
  <c r="P195" i="1"/>
  <c r="K195" i="1"/>
  <c r="E195" i="1"/>
  <c r="E165" i="1"/>
  <c r="E135" i="1"/>
  <c r="P105" i="1"/>
  <c r="K105" i="1"/>
  <c r="E105" i="1"/>
  <c r="D75" i="1"/>
  <c r="K45" i="1" l="1"/>
  <c r="E45" i="1"/>
  <c r="D74" i="1"/>
  <c r="J44" i="1"/>
  <c r="I44" i="1"/>
  <c r="H44" i="1"/>
  <c r="D44" i="1"/>
  <c r="C44" i="1"/>
  <c r="B44" i="1"/>
  <c r="E434" i="1"/>
  <c r="K404" i="1"/>
  <c r="E404" i="1"/>
  <c r="P374" i="1"/>
  <c r="E374" i="1"/>
  <c r="P344" i="1"/>
  <c r="E344" i="1"/>
  <c r="P314" i="1"/>
  <c r="K314" i="1"/>
  <c r="E314" i="1"/>
  <c r="P284" i="1"/>
  <c r="K284" i="1"/>
  <c r="E284" i="1"/>
  <c r="P254" i="1"/>
  <c r="K254" i="1"/>
  <c r="E254" i="1"/>
  <c r="P224" i="1"/>
  <c r="K224" i="1"/>
  <c r="E224" i="1"/>
  <c r="P194" i="1"/>
  <c r="K194" i="1"/>
  <c r="E194" i="1"/>
  <c r="E164" i="1"/>
  <c r="E134" i="1"/>
  <c r="P104" i="1"/>
  <c r="K104" i="1"/>
  <c r="E104" i="1"/>
  <c r="B103" i="1"/>
  <c r="B43" i="1" s="1"/>
  <c r="D73" i="1"/>
  <c r="J43" i="1"/>
  <c r="I43" i="1"/>
  <c r="H43" i="1"/>
  <c r="D43" i="1"/>
  <c r="C43" i="1"/>
  <c r="P373" i="1"/>
  <c r="P372" i="1"/>
  <c r="P343" i="1"/>
  <c r="P313" i="1"/>
  <c r="P283" i="1"/>
  <c r="P253" i="1"/>
  <c r="P223" i="1"/>
  <c r="P193" i="1"/>
  <c r="P103" i="1"/>
  <c r="E433" i="1"/>
  <c r="K403" i="1"/>
  <c r="E403" i="1"/>
  <c r="E373" i="1"/>
  <c r="E343" i="1"/>
  <c r="K313" i="1"/>
  <c r="E313" i="1"/>
  <c r="K283" i="1"/>
  <c r="E283" i="1"/>
  <c r="K253" i="1"/>
  <c r="E253" i="1"/>
  <c r="K223" i="1"/>
  <c r="E223" i="1"/>
  <c r="K193" i="1"/>
  <c r="E193" i="1"/>
  <c r="E163" i="1"/>
  <c r="E133" i="1"/>
  <c r="K103" i="1"/>
  <c r="E103" i="1"/>
  <c r="E432" i="1"/>
  <c r="K402" i="1"/>
  <c r="E402" i="1"/>
  <c r="E372" i="1"/>
  <c r="P342" i="1"/>
  <c r="E342" i="1"/>
  <c r="P312" i="1"/>
  <c r="K312" i="1"/>
  <c r="E312" i="1"/>
  <c r="P282" i="1"/>
  <c r="K282" i="1"/>
  <c r="E282" i="1"/>
  <c r="P252" i="1"/>
  <c r="K252" i="1"/>
  <c r="E252" i="1"/>
  <c r="P222" i="1"/>
  <c r="K222" i="1"/>
  <c r="E222" i="1"/>
  <c r="P192" i="1"/>
  <c r="K192" i="1"/>
  <c r="E192" i="1"/>
  <c r="E162" i="1"/>
  <c r="E132" i="1"/>
  <c r="P102" i="1"/>
  <c r="K102" i="1"/>
  <c r="E102" i="1"/>
  <c r="D72" i="1"/>
  <c r="I42" i="1"/>
  <c r="J42" i="1"/>
  <c r="H42" i="1"/>
  <c r="C42" i="1"/>
  <c r="D42" i="1"/>
  <c r="B42" i="1"/>
  <c r="D41" i="1"/>
  <c r="C41" i="1"/>
  <c r="B41" i="1"/>
  <c r="I41" i="1"/>
  <c r="J41" i="1"/>
  <c r="H41" i="1"/>
  <c r="K431" i="1"/>
  <c r="E431" i="1"/>
  <c r="K401" i="1"/>
  <c r="E401" i="1"/>
  <c r="P371" i="1"/>
  <c r="E371" i="1"/>
  <c r="P341" i="1"/>
  <c r="E341" i="1"/>
  <c r="P311" i="1"/>
  <c r="K311" i="1"/>
  <c r="E311" i="1"/>
  <c r="P281" i="1"/>
  <c r="K281" i="1"/>
  <c r="E281" i="1"/>
  <c r="P251" i="1"/>
  <c r="K251" i="1"/>
  <c r="E251" i="1"/>
  <c r="P221" i="1"/>
  <c r="K221" i="1"/>
  <c r="E221" i="1"/>
  <c r="P191" i="1"/>
  <c r="K191" i="1"/>
  <c r="E191" i="1"/>
  <c r="E161" i="1"/>
  <c r="E131" i="1"/>
  <c r="P101" i="1"/>
  <c r="K101" i="1"/>
  <c r="E101" i="1"/>
  <c r="D71" i="1"/>
  <c r="I40" i="1"/>
  <c r="J40" i="1"/>
  <c r="H40" i="1"/>
  <c r="C40" i="1"/>
  <c r="D40" i="1"/>
  <c r="B40" i="1"/>
  <c r="K430" i="1"/>
  <c r="K387" i="1"/>
  <c r="K400" i="1"/>
  <c r="E400" i="1"/>
  <c r="E430" i="1"/>
  <c r="E370" i="1"/>
  <c r="K340" i="1"/>
  <c r="E340" i="1"/>
  <c r="K310" i="1"/>
  <c r="E310" i="1"/>
  <c r="K280" i="1"/>
  <c r="E280" i="1"/>
  <c r="K250" i="1"/>
  <c r="E250" i="1"/>
  <c r="K220" i="1"/>
  <c r="E220" i="1"/>
  <c r="K190" i="1"/>
  <c r="E190" i="1"/>
  <c r="E160" i="1"/>
  <c r="E130" i="1"/>
  <c r="K100" i="1"/>
  <c r="E100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2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29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07" i="1"/>
  <c r="P370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57" i="1"/>
  <c r="P280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67" i="1"/>
  <c r="P250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37" i="1"/>
  <c r="P190" i="1"/>
  <c r="P100" i="1"/>
  <c r="D70" i="1"/>
  <c r="K399" i="1"/>
  <c r="E399" i="1"/>
  <c r="E369" i="1"/>
  <c r="K369" i="1"/>
  <c r="K429" i="1"/>
  <c r="E429" i="1"/>
  <c r="K339" i="1"/>
  <c r="E339" i="1"/>
  <c r="K309" i="1"/>
  <c r="E309" i="1"/>
  <c r="K279" i="1"/>
  <c r="E279" i="1"/>
  <c r="K249" i="1"/>
  <c r="E249" i="1"/>
  <c r="K219" i="1"/>
  <c r="E219" i="1"/>
  <c r="P189" i="1"/>
  <c r="K189" i="1"/>
  <c r="E189" i="1"/>
  <c r="E159" i="1"/>
  <c r="E129" i="1"/>
  <c r="P99" i="1"/>
  <c r="K99" i="1"/>
  <c r="E99" i="1"/>
  <c r="D69" i="1"/>
  <c r="K39" i="1"/>
  <c r="E39" i="1"/>
  <c r="K38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98" i="1"/>
  <c r="P97" i="1"/>
  <c r="P96" i="1"/>
  <c r="P95" i="1"/>
  <c r="P94" i="1"/>
  <c r="P93" i="1"/>
  <c r="P92" i="1"/>
  <c r="P91" i="1"/>
  <c r="P90" i="1"/>
  <c r="P89" i="1"/>
  <c r="P88" i="1"/>
  <c r="P87" i="1"/>
  <c r="D68" i="1"/>
  <c r="D67" i="1"/>
  <c r="D66" i="1"/>
  <c r="D65" i="1"/>
  <c r="D64" i="1"/>
  <c r="D63" i="1"/>
  <c r="D62" i="1"/>
  <c r="D61" i="1"/>
  <c r="D60" i="1"/>
  <c r="D59" i="1"/>
  <c r="D58" i="1"/>
  <c r="D57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398" i="1"/>
  <c r="K397" i="1"/>
  <c r="K396" i="1"/>
  <c r="K395" i="1"/>
  <c r="K394" i="1"/>
  <c r="K393" i="1"/>
  <c r="K392" i="1"/>
  <c r="K391" i="1"/>
  <c r="K390" i="1"/>
  <c r="K389" i="1"/>
  <c r="K388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K368" i="1"/>
  <c r="K366" i="1"/>
  <c r="K365" i="1"/>
  <c r="K364" i="1"/>
  <c r="K363" i="1"/>
  <c r="K362" i="1"/>
  <c r="K361" i="1"/>
  <c r="K360" i="1"/>
  <c r="K359" i="1"/>
  <c r="K358" i="1"/>
  <c r="K357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K98" i="1"/>
  <c r="K97" i="1"/>
  <c r="K96" i="1"/>
  <c r="K95" i="1"/>
  <c r="K94" i="1"/>
  <c r="K93" i="1"/>
  <c r="K92" i="1"/>
  <c r="K91" i="1"/>
  <c r="K90" i="1"/>
  <c r="K89" i="1"/>
  <c r="K88" i="1"/>
  <c r="K87" i="1"/>
  <c r="E98" i="1"/>
  <c r="E97" i="1"/>
  <c r="E96" i="1"/>
  <c r="E95" i="1"/>
  <c r="E94" i="1"/>
  <c r="E93" i="1"/>
  <c r="E92" i="1"/>
  <c r="E91" i="1"/>
  <c r="E90" i="1"/>
  <c r="E89" i="1"/>
  <c r="E88" i="1"/>
  <c r="E87" i="1"/>
  <c r="K37" i="1"/>
  <c r="K36" i="1"/>
  <c r="K35" i="1"/>
  <c r="K34" i="1"/>
  <c r="K33" i="1"/>
  <c r="K32" i="1"/>
  <c r="K31" i="1"/>
  <c r="K30" i="1"/>
  <c r="K29" i="1"/>
  <c r="K28" i="1"/>
  <c r="K27" i="1"/>
  <c r="E38" i="1"/>
  <c r="E37" i="1"/>
  <c r="E36" i="1"/>
  <c r="E35" i="1"/>
  <c r="E34" i="1"/>
  <c r="E33" i="1"/>
  <c r="E32" i="1"/>
  <c r="E31" i="1"/>
  <c r="E30" i="1"/>
  <c r="E29" i="1"/>
  <c r="E28" i="1"/>
  <c r="E27" i="1"/>
  <c r="E40" i="1" l="1"/>
  <c r="K44" i="1"/>
  <c r="K43" i="1"/>
  <c r="E44" i="1"/>
  <c r="K40" i="1"/>
  <c r="E41" i="1"/>
  <c r="K42" i="1"/>
  <c r="E43" i="1"/>
  <c r="K41" i="1"/>
  <c r="E42" i="1"/>
  <c r="B23" i="1"/>
  <c r="C21" i="1" l="1"/>
  <c r="C4" i="1"/>
  <c r="C17" i="1"/>
  <c r="C7" i="1"/>
  <c r="C6" i="1"/>
  <c r="C12" i="1"/>
  <c r="C10" i="1"/>
  <c r="C15" i="1"/>
  <c r="C14" i="1"/>
  <c r="C11" i="1"/>
  <c r="C16" i="1"/>
  <c r="C3" i="1"/>
  <c r="C5" i="1"/>
  <c r="C19" i="1"/>
  <c r="C18" i="1"/>
  <c r="C8" i="1"/>
  <c r="C20" i="1"/>
  <c r="C9" i="1"/>
  <c r="C13" i="1"/>
  <c r="C23" i="1" l="1"/>
</calcChain>
</file>

<file path=xl/sharedStrings.xml><?xml version="1.0" encoding="utf-8"?>
<sst xmlns="http://schemas.openxmlformats.org/spreadsheetml/2006/main" count="1399" uniqueCount="149">
  <si>
    <t>COLLEGE OF LIBERAL ARTS AND SCIENCES</t>
  </si>
  <si>
    <t>MAJOR</t>
  </si>
  <si>
    <t>NUMBER</t>
  </si>
  <si>
    <t>Visual Arts</t>
  </si>
  <si>
    <t>Biology</t>
  </si>
  <si>
    <t>Chemistry</t>
  </si>
  <si>
    <t>Communications</t>
  </si>
  <si>
    <t>Computer Science</t>
  </si>
  <si>
    <t>English</t>
  </si>
  <si>
    <t>History</t>
  </si>
  <si>
    <t>Mathematics</t>
  </si>
  <si>
    <t>Philosphy</t>
  </si>
  <si>
    <t>Psychology</t>
  </si>
  <si>
    <t>Sociology/Anthropology</t>
  </si>
  <si>
    <t>Total Undergrad College Headcount</t>
  </si>
  <si>
    <t>YEAR</t>
  </si>
  <si>
    <t>U-APPS</t>
  </si>
  <si>
    <t>U-NEW</t>
  </si>
  <si>
    <t>U-CONT</t>
  </si>
  <si>
    <t>TOTAL</t>
  </si>
  <si>
    <t xml:space="preserve"> '94</t>
  </si>
  <si>
    <t xml:space="preserve"> '95</t>
  </si>
  <si>
    <t xml:space="preserve"> '96</t>
  </si>
  <si>
    <t xml:space="preserve"> '97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</si>
  <si>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</si>
  <si>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</si>
  <si>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</si>
  <si>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</si>
  <si>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</si>
  <si>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</si>
  <si>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</si>
  <si>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>G-APPS</t>
  </si>
  <si>
    <t>G-NEW</t>
  </si>
  <si>
    <t>G-CONT</t>
  </si>
  <si>
    <t>UNDERGRAD</t>
  </si>
  <si>
    <t>GRAD</t>
  </si>
  <si>
    <t>Total Grad College Headcount</t>
  </si>
  <si>
    <t>Biology Headcount</t>
  </si>
  <si>
    <t>Clinical Lab Scs. Undergrad Headcount</t>
  </si>
  <si>
    <t>Comm. Undergrad Headcount</t>
  </si>
  <si>
    <t>CSC Headcount</t>
  </si>
  <si>
    <t>English Undergrad Headcount</t>
  </si>
  <si>
    <t>English Grad Headcount</t>
  </si>
  <si>
    <t>English Headcount</t>
  </si>
  <si>
    <t>History Undergrad Headcount</t>
  </si>
  <si>
    <t>History Grad Headcount</t>
  </si>
  <si>
    <t>History Headcount</t>
  </si>
  <si>
    <t>Math Undergrad Headcount</t>
  </si>
  <si>
    <t>Math Grad Headcount</t>
  </si>
  <si>
    <t>Math Headcount</t>
  </si>
  <si>
    <t>Psych Undergrad Headcount</t>
  </si>
  <si>
    <t>Psych Grad Headcount</t>
  </si>
  <si>
    <t>Psych Headcount</t>
  </si>
  <si>
    <t>SOA Undergrad Headcount</t>
  </si>
  <si>
    <t>VArts Undergrad Headcount</t>
  </si>
  <si>
    <t>Philosphy Undergrad Headcount</t>
  </si>
  <si>
    <t>Multiple Majors</t>
  </si>
  <si>
    <t>Comm. Grad Headcount</t>
  </si>
  <si>
    <t>Comm Headcount</t>
  </si>
  <si>
    <t>Mult Majors Undergrad Headcount</t>
  </si>
  <si>
    <t xml:space="preserve"> '05</t>
  </si>
  <si>
    <t>Total College Headcount</t>
  </si>
  <si>
    <t xml:space="preserve"> '06</t>
  </si>
  <si>
    <t>ART</t>
  </si>
  <si>
    <t>BIO</t>
  </si>
  <si>
    <t>CHE</t>
  </si>
  <si>
    <t>CLS</t>
  </si>
  <si>
    <t>COM</t>
  </si>
  <si>
    <t>CSC</t>
  </si>
  <si>
    <t>ENG</t>
  </si>
  <si>
    <t>HIS</t>
  </si>
  <si>
    <t>MAT</t>
  </si>
  <si>
    <t>PHI</t>
  </si>
  <si>
    <t>PSY</t>
  </si>
  <si>
    <t>SOA</t>
  </si>
  <si>
    <t>LIS/INO</t>
  </si>
  <si>
    <t xml:space="preserve"> '07</t>
  </si>
  <si>
    <t xml:space="preserve">Biology Undergrad </t>
  </si>
  <si>
    <t>Biology Grad</t>
  </si>
  <si>
    <t>Chemistry Undergrad</t>
  </si>
  <si>
    <t xml:space="preserve">Computer Science. Undergrad </t>
  </si>
  <si>
    <t xml:space="preserve">CSC Grad </t>
  </si>
  <si>
    <t xml:space="preserve"> </t>
  </si>
  <si>
    <t xml:space="preserve"> '08</t>
  </si>
  <si>
    <t xml:space="preserve"> '09</t>
  </si>
  <si>
    <t xml:space="preserve"> '09 </t>
  </si>
  <si>
    <t>Liberal &amp; Integ. Studies</t>
  </si>
  <si>
    <t xml:space="preserve"> '10</t>
  </si>
  <si>
    <t>LIS/LNT Undergrad Headcount</t>
  </si>
  <si>
    <t>LIS/LNT Grad Headcount</t>
  </si>
  <si>
    <t>LIS/LNT Headcount</t>
  </si>
  <si>
    <t xml:space="preserve"> '11</t>
  </si>
  <si>
    <t>DO NOT INCLUDE CERT FOR TEACHING ENGLISH IN TOTAL</t>
  </si>
  <si>
    <t xml:space="preserve"> '12</t>
  </si>
  <si>
    <t xml:space="preserve"> '13</t>
  </si>
  <si>
    <t xml:space="preserve"> '14</t>
  </si>
  <si>
    <t>Info Systems Security</t>
  </si>
  <si>
    <t>ISS</t>
  </si>
  <si>
    <t>Info Systems Security Undergrad Headcount</t>
  </si>
  <si>
    <t xml:space="preserve"> '15</t>
  </si>
  <si>
    <t xml:space="preserve"> '16</t>
  </si>
  <si>
    <t>Exercise Science Undergrad Headcount</t>
  </si>
  <si>
    <t>Exercise Science</t>
  </si>
  <si>
    <t xml:space="preserve"> '17</t>
  </si>
  <si>
    <t>Biochemistry Undergrad</t>
  </si>
  <si>
    <t>THE Undergrad Headcount</t>
  </si>
  <si>
    <t>Biochemistry</t>
  </si>
  <si>
    <t>BCH</t>
  </si>
  <si>
    <t>Theatre</t>
  </si>
  <si>
    <t>THE</t>
  </si>
  <si>
    <t>CHE New changed from 11 to 10 because it double counted Biochem in 2016 charts</t>
  </si>
  <si>
    <t xml:space="preserve"> '18</t>
  </si>
  <si>
    <t xml:space="preserve"> '19</t>
  </si>
  <si>
    <t>Use Census file to separate CHE and BCH</t>
  </si>
  <si>
    <t>Medical Lab Scs. Undergrad Headcount</t>
  </si>
  <si>
    <t>Med Lab Science has no Applied numbers</t>
  </si>
  <si>
    <t>Med Lab has 11 New in Census file</t>
  </si>
  <si>
    <t>CLS has 3 new in Census file but 11 total new on Brian's excel sheet</t>
  </si>
  <si>
    <t xml:space="preserve"> '19 </t>
  </si>
  <si>
    <t>Data Analytics Grad Headcount</t>
  </si>
  <si>
    <t>Clinical Lab. Sciences</t>
  </si>
  <si>
    <t>Medical Lab. Sciences</t>
  </si>
  <si>
    <t>MLS</t>
  </si>
  <si>
    <t>Data Analytics</t>
  </si>
  <si>
    <t>Athletic Training</t>
  </si>
  <si>
    <t>1 in 2019</t>
  </si>
  <si>
    <t>But for Fall 2019, include MLS with CLS and used Brian's numbers</t>
  </si>
  <si>
    <t>Athletic Training Grad Headcount</t>
  </si>
  <si>
    <t>No row for Applied in Brian's Excel sheet</t>
  </si>
  <si>
    <t xml:space="preserve"> '20</t>
  </si>
  <si>
    <t>84 MLS Apps, No CLS in 2020</t>
  </si>
  <si>
    <t>These totals were incorrectly 1536 and 431 due to MATR</t>
  </si>
  <si>
    <t>FIX ON THE CHART</t>
  </si>
  <si>
    <t>New to Chart</t>
  </si>
  <si>
    <t xml:space="preserve"> '21</t>
  </si>
  <si>
    <t>90 MLS Apps, No CLS in 2021</t>
  </si>
  <si>
    <t>0 in 2020 and 2021</t>
  </si>
  <si>
    <t>Clinical Laboratory Science</t>
  </si>
  <si>
    <t>Communication</t>
  </si>
  <si>
    <t>Information Systems Security</t>
  </si>
  <si>
    <t>Liberal &amp; Integrative Studies</t>
  </si>
  <si>
    <t>Liberal Studies</t>
  </si>
  <si>
    <t>Mathematical Sciences</t>
  </si>
  <si>
    <t>Medical Laboratory Sciences</t>
  </si>
  <si>
    <t>Philosophy</t>
  </si>
  <si>
    <t>Total</t>
  </si>
  <si>
    <t>ATH</t>
  </si>
  <si>
    <t>DAT</t>
  </si>
  <si>
    <t>EXR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</si>
</sst>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0" xfId="0" applyNumberFormat="1"/>
    <xf numFmtId="0" fontId="0" fillId="2" borderId="0" xfId="0" applyFill="1"/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4" fillId="0" borderId="1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chartsheet" Target="chartsheets/sheet26.xml"/><Relationship Id="rId39" Type="http://schemas.openxmlformats.org/officeDocument/2006/relationships/styles" Target="styles.xml"/><Relationship Id="rId21" Type="http://schemas.openxmlformats.org/officeDocument/2006/relationships/chartsheet" Target="chartsheets/sheet21.xml"/><Relationship Id="rId34" Type="http://schemas.openxmlformats.org/officeDocument/2006/relationships/chartsheet" Target="chartsheets/sheet34.xml"/><Relationship Id="rId7" Type="http://schemas.openxmlformats.org/officeDocument/2006/relationships/chartsheet" Target="chartsheets/sheet7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chartsheet" Target="chartsheets/sheet20.xml"/><Relationship Id="rId29" Type="http://schemas.openxmlformats.org/officeDocument/2006/relationships/chartsheet" Target="chartsheets/sheet29.xml"/><Relationship Id="rId41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chartsheet" Target="chartsheets/sheet24.xml"/><Relationship Id="rId32" Type="http://schemas.openxmlformats.org/officeDocument/2006/relationships/chartsheet" Target="chartsheets/sheet32.xml"/><Relationship Id="rId37" Type="http://schemas.openxmlformats.org/officeDocument/2006/relationships/worksheet" Target="worksheets/sheet1.xml"/><Relationship Id="rId40" Type="http://schemas.openxmlformats.org/officeDocument/2006/relationships/sharedStrings" Target="sharedString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chartsheet" Target="chartsheets/sheet23.xml"/><Relationship Id="rId28" Type="http://schemas.openxmlformats.org/officeDocument/2006/relationships/chartsheet" Target="chartsheets/sheet28.xml"/><Relationship Id="rId36" Type="http://schemas.openxmlformats.org/officeDocument/2006/relationships/chartsheet" Target="chartsheets/sheet36.xml"/><Relationship Id="rId10" Type="http://schemas.openxmlformats.org/officeDocument/2006/relationships/chartsheet" Target="chartsheets/sheet10.xml"/><Relationship Id="rId19" Type="http://schemas.openxmlformats.org/officeDocument/2006/relationships/chartsheet" Target="chartsheets/sheet19.xml"/><Relationship Id="rId31" Type="http://schemas.openxmlformats.org/officeDocument/2006/relationships/chartsheet" Target="chartsheets/sheet3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chartsheet" Target="chartsheets/sheet22.xml"/><Relationship Id="rId27" Type="http://schemas.openxmlformats.org/officeDocument/2006/relationships/chartsheet" Target="chartsheets/sheet27.xml"/><Relationship Id="rId30" Type="http://schemas.openxmlformats.org/officeDocument/2006/relationships/chartsheet" Target="chartsheets/sheet30.xml"/><Relationship Id="rId35" Type="http://schemas.openxmlformats.org/officeDocument/2006/relationships/chartsheet" Target="chartsheets/sheet35.xml"/><Relationship Id="rId8" Type="http://schemas.openxmlformats.org/officeDocument/2006/relationships/chartsheet" Target="chartsheets/sheet8.xml"/><Relationship Id="rId3" Type="http://schemas.openxmlformats.org/officeDocument/2006/relationships/chartsheet" Target="chartsheets/sheet3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chartsheet" Target="chartsheets/sheet25.xml"/><Relationship Id="rId33" Type="http://schemas.openxmlformats.org/officeDocument/2006/relationships/chartsheet" Target="chartsheets/sheet33.xml"/><Relationship Id="rId38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COLLEGE OF LIBERAL ARTS AND SCIENCES
</a:t>
            </a:r>
          </a:p>
        </c:rich>
      </c:tx>
      <c:layout>
        <c:manualLayout>
          <c:xMode val="edge"/>
          <c:yMode val="edge"/>
          <c:x val="0.30604982206405712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64768683274105E-3"/>
          <c:y val="0.13612565445026181"/>
          <c:w val="0.98042704626334509"/>
          <c:h val="0.84947643979057585"/>
        </c:manualLayout>
      </c:layout>
      <c:pieChart>
        <c:varyColors val="0"/>
        <c:dLbls>
          <c:showLegendKey val="0"/>
          <c:showVal val="1"/>
          <c:showCatName val="1"/>
          <c:showSerName val="0"/>
          <c:showPercent val="1"/>
          <c:showBubbleSize val="0"/>
          <c:separator>
</c:separator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CHEMISTRY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4744823563"/>
          <c:y val="1.3104346019992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4687719985285E-2"/>
          <c:y val="0.21426680958073957"/>
          <c:w val="0.92259786476868322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Data!$B$116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975226453709272E-2"/>
                  <c:y val="1.4825823473636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03-4F1A-AB89-9F45C2C7121D}"/>
                </c:ext>
              </c:extLst>
            </c:dLbl>
            <c:dLbl>
              <c:idx val="1"/>
              <c:layout>
                <c:manualLayout>
                  <c:x val="-1.4427397285818846E-2"/>
                  <c:y val="-2.4059584175014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6F-4431-9C17-D01F048EE4D6}"/>
                </c:ext>
              </c:extLst>
            </c:dLbl>
            <c:dLbl>
              <c:idx val="2"/>
              <c:layout>
                <c:manualLayout>
                  <c:x val="-1.6795662531526364E-2"/>
                  <c:y val="1.7428508609198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6F-4431-9C17-D01F048EE4D6}"/>
                </c:ext>
              </c:extLst>
            </c:dLbl>
            <c:dLbl>
              <c:idx val="3"/>
              <c:layout>
                <c:manualLayout>
                  <c:x val="-1.5611156953515802E-2"/>
                  <c:y val="-2.7433180800043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6F-4431-9C17-D01F048EE4D6}"/>
                </c:ext>
              </c:extLst>
            </c:dLbl>
            <c:dLbl>
              <c:idx val="4"/>
              <c:layout>
                <c:manualLayout>
                  <c:x val="-1.916392563179713E-2"/>
                  <c:y val="-2.9707887915597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6F-4431-9C17-D01F048EE4D6}"/>
                </c:ext>
              </c:extLst>
            </c:dLbl>
            <c:dLbl>
              <c:idx val="5"/>
              <c:layout>
                <c:manualLayout>
                  <c:x val="-2.0643729189789121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6F-4431-9C17-D01F048EE4D6}"/>
                </c:ext>
              </c:extLst>
            </c:dLbl>
            <c:dLbl>
              <c:idx val="9"/>
              <c:layout>
                <c:manualLayout>
                  <c:x val="-1.4175563463819691E-2"/>
                  <c:y val="2.164488601228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7-4368-B729-577E4A5F66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Data!$A$135:$A$144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Data!$B$135:$B$144</c:f>
              <c:numCache>
                <c:formatCode>General</c:formatCode>
                <c:ptCount val="10"/>
                <c:pt idx="0">
                  <c:v>51</c:v>
                </c:pt>
                <c:pt idx="1">
                  <c:v>73</c:v>
                </c:pt>
                <c:pt idx="2">
                  <c:v>48</c:v>
                </c:pt>
                <c:pt idx="3">
                  <c:v>53</c:v>
                </c:pt>
                <c:pt idx="4">
                  <c:v>60</c:v>
                </c:pt>
                <c:pt idx="5">
                  <c:v>52</c:v>
                </c:pt>
                <c:pt idx="6">
                  <c:v>62</c:v>
                </c:pt>
                <c:pt idx="7">
                  <c:v>73</c:v>
                </c:pt>
                <c:pt idx="8">
                  <c:v>115</c:v>
                </c:pt>
                <c:pt idx="9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6F-4431-9C17-D01F048EE4D6}"/>
            </c:ext>
          </c:extLst>
        </c:ser>
        <c:ser>
          <c:idx val="1"/>
          <c:order val="1"/>
          <c:tx>
            <c:strRef>
              <c:f>Data!$C$116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1.7702782711663794E-2"/>
                  <c:y val="-2.5135149991067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66-4CB9-AD09-F096AF6AA10F}"/>
                </c:ext>
              </c:extLst>
            </c:dLbl>
            <c:dLbl>
              <c:idx val="7"/>
              <c:layout>
                <c:manualLayout>
                  <c:x val="-1.2943408716894577E-2"/>
                  <c:y val="2.0513666158222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03-4F1A-AB89-9F45C2C7121D}"/>
                </c:ext>
              </c:extLst>
            </c:dLbl>
            <c:dLbl>
              <c:idx val="8"/>
              <c:layout>
                <c:manualLayout>
                  <c:x val="-1.3836356601073178E-2"/>
                  <c:y val="2.09918786329719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6F-4431-9C17-D01F048EE4D6}"/>
                </c:ext>
              </c:extLst>
            </c:dLbl>
            <c:dLbl>
              <c:idx val="9"/>
              <c:layout>
                <c:manualLayout>
                  <c:x val="-6.4355277082373541E-3"/>
                  <c:y val="1.692899644088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6F-4431-9C17-D01F048EE4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Data!$A$135:$A$144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Data!$C$135:$C$144</c:f>
              <c:numCache>
                <c:formatCode>General</c:formatCode>
                <c:ptCount val="10"/>
                <c:pt idx="0">
                  <c:v>10</c:v>
                </c:pt>
                <c:pt idx="1">
                  <c:v>18</c:v>
                </c:pt>
                <c:pt idx="2">
                  <c:v>16</c:v>
                </c:pt>
                <c:pt idx="3">
                  <c:v>12</c:v>
                </c:pt>
                <c:pt idx="4">
                  <c:v>10</c:v>
                </c:pt>
                <c:pt idx="5">
                  <c:v>10</c:v>
                </c:pt>
                <c:pt idx="6">
                  <c:v>16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6F-4431-9C17-D01F048EE4D6}"/>
            </c:ext>
          </c:extLst>
        </c:ser>
        <c:ser>
          <c:idx val="2"/>
          <c:order val="2"/>
          <c:tx>
            <c:strRef>
              <c:f>Data!$D$116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684087164035151E-2"/>
                  <c:y val="2.7113926562857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6F-4431-9C17-D01F048EE4D6}"/>
                </c:ext>
              </c:extLst>
            </c:dLbl>
            <c:dLbl>
              <c:idx val="1"/>
              <c:layout>
                <c:manualLayout>
                  <c:x val="-1.5631203293194035E-2"/>
                  <c:y val="2.2764150554478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6F-4431-9C17-D01F048EE4D6}"/>
                </c:ext>
              </c:extLst>
            </c:dLbl>
            <c:dLbl>
              <c:idx val="2"/>
              <c:layout>
                <c:manualLayout>
                  <c:x val="-1.7700367920158704E-2"/>
                  <c:y val="2.2646679768617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6F-4431-9C17-D01F048EE4D6}"/>
                </c:ext>
              </c:extLst>
            </c:dLbl>
            <c:dLbl>
              <c:idx val="3"/>
              <c:layout>
                <c:manualLayout>
                  <c:x val="-1.7684054753977062E-2"/>
                  <c:y val="2.91517557042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6F-4431-9C17-D01F048EE4D6}"/>
                </c:ext>
              </c:extLst>
            </c:dLbl>
            <c:dLbl>
              <c:idx val="4"/>
              <c:layout>
                <c:manualLayout>
                  <c:x val="-1.9163891971883094E-2"/>
                  <c:y val="3.132685086468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6F-4431-9C17-D01F048EE4D6}"/>
                </c:ext>
              </c:extLst>
            </c:dLbl>
            <c:dLbl>
              <c:idx val="5"/>
              <c:layout>
                <c:manualLayout>
                  <c:x val="-1.6795662531526364E-2"/>
                  <c:y val="-2.014373857718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6F-4431-9C17-D01F048EE4D6}"/>
                </c:ext>
              </c:extLst>
            </c:dLbl>
            <c:dLbl>
              <c:idx val="6"/>
              <c:layout>
                <c:manualLayout>
                  <c:x val="-1.561152990867252E-2"/>
                  <c:y val="2.0893075538332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6F-4431-9C17-D01F048EE4D6}"/>
                </c:ext>
              </c:extLst>
            </c:dLbl>
            <c:dLbl>
              <c:idx val="7"/>
              <c:layout>
                <c:manualLayout>
                  <c:x val="-1.4132016801629814E-2"/>
                  <c:y val="-2.2186860150334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6F-4431-9C17-D01F048EE4D6}"/>
                </c:ext>
              </c:extLst>
            </c:dLbl>
            <c:dLbl>
              <c:idx val="8"/>
              <c:layout>
                <c:manualLayout>
                  <c:x val="-1.9163576146210792E-2"/>
                  <c:y val="-2.3172080467225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6F-4431-9C17-D01F048EE4D6}"/>
                </c:ext>
              </c:extLst>
            </c:dLbl>
            <c:dLbl>
              <c:idx val="9"/>
              <c:layout>
                <c:manualLayout>
                  <c:x val="-1.768404171503429E-2"/>
                  <c:y val="-1.4324524879416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56F-4431-9C17-D01F048EE4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Data!$A$135:$A$144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Data!$D$135:$D$144</c:f>
              <c:numCache>
                <c:formatCode>General</c:formatCode>
                <c:ptCount val="10"/>
                <c:pt idx="0">
                  <c:v>43</c:v>
                </c:pt>
                <c:pt idx="1">
                  <c:v>31</c:v>
                </c:pt>
                <c:pt idx="2">
                  <c:v>34</c:v>
                </c:pt>
                <c:pt idx="3">
                  <c:v>35</c:v>
                </c:pt>
                <c:pt idx="4">
                  <c:v>32</c:v>
                </c:pt>
                <c:pt idx="5">
                  <c:v>14</c:v>
                </c:pt>
                <c:pt idx="6">
                  <c:v>11</c:v>
                </c:pt>
                <c:pt idx="7">
                  <c:v>15</c:v>
                </c:pt>
                <c:pt idx="8">
                  <c:v>13</c:v>
                </c:pt>
                <c:pt idx="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56F-4431-9C17-D01F048EE4D6}"/>
            </c:ext>
          </c:extLst>
        </c:ser>
        <c:ser>
          <c:idx val="3"/>
          <c:order val="3"/>
          <c:tx>
            <c:strRef>
              <c:f>Data!$E$116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59382319174703E-2"/>
                  <c:y val="-2.4861614762831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03-4F1A-AB89-9F45C2C7121D}"/>
                </c:ext>
              </c:extLst>
            </c:dLbl>
            <c:dLbl>
              <c:idx val="1"/>
              <c:layout>
                <c:manualLayout>
                  <c:x val="-1.7684171276592647E-2"/>
                  <c:y val="-3.132667959735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56F-4431-9C17-D01F048EE4D6}"/>
                </c:ext>
              </c:extLst>
            </c:dLbl>
            <c:dLbl>
              <c:idx val="2"/>
              <c:layout>
                <c:manualLayout>
                  <c:x val="-1.5611529908672607E-2"/>
                  <c:y val="-2.915158510945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56F-4431-9C17-D01F048EE4D6}"/>
                </c:ext>
              </c:extLst>
            </c:dLbl>
            <c:dLbl>
              <c:idx val="3"/>
              <c:layout>
                <c:manualLayout>
                  <c:x val="-1.6499909092180572E-2"/>
                  <c:y val="1.7528411042860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56F-4431-9C17-D01F048EE4D6}"/>
                </c:ext>
              </c:extLst>
            </c:dLbl>
            <c:dLbl>
              <c:idx val="4"/>
              <c:layout>
                <c:manualLayout>
                  <c:x val="-1.442637165913772E-2"/>
                  <c:y val="-1.782193456184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56F-4431-9C17-D01F048EE4D6}"/>
                </c:ext>
              </c:extLst>
            </c:dLbl>
            <c:dLbl>
              <c:idx val="5"/>
              <c:layout>
                <c:manualLayout>
                  <c:x val="-1.9164275117383472E-2"/>
                  <c:y val="-2.273737862427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56F-4431-9C17-D01F048EE4D6}"/>
                </c:ext>
              </c:extLst>
            </c:dLbl>
            <c:dLbl>
              <c:idx val="6"/>
              <c:layout>
                <c:manualLayout>
                  <c:x val="-1.9159382319174703E-2"/>
                  <c:y val="-2.7041991305276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03-4F1A-AB89-9F45C2C7121D}"/>
                </c:ext>
              </c:extLst>
            </c:dLbl>
            <c:dLbl>
              <c:idx val="7"/>
              <c:layout>
                <c:manualLayout>
                  <c:x val="-1.916392563179713E-2"/>
                  <c:y val="-2.92676922104932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56F-4431-9C17-D01F048EE4D6}"/>
                </c:ext>
              </c:extLst>
            </c:dLbl>
            <c:dLbl>
              <c:idx val="8"/>
              <c:layout>
                <c:manualLayout>
                  <c:x val="-1.7684054753976955E-2"/>
                  <c:y val="-3.132667959735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56F-4431-9C17-D01F048EE4D6}"/>
                </c:ext>
              </c:extLst>
            </c:dLbl>
            <c:dLbl>
              <c:idx val="9"/>
              <c:layout>
                <c:manualLayout>
                  <c:x val="-2.0643729189789014E-2"/>
                  <c:y val="-2.9151584436937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56F-4431-9C17-D01F048EE4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Data!$A$135:$A$144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Data!$E$135:$E$144</c:f>
              <c:numCache>
                <c:formatCode>General</c:formatCode>
                <c:ptCount val="10"/>
                <c:pt idx="0">
                  <c:v>53</c:v>
                </c:pt>
                <c:pt idx="1">
                  <c:v>49</c:v>
                </c:pt>
                <c:pt idx="2">
                  <c:v>50</c:v>
                </c:pt>
                <c:pt idx="3">
                  <c:v>47</c:v>
                </c:pt>
                <c:pt idx="4">
                  <c:v>42</c:v>
                </c:pt>
                <c:pt idx="5">
                  <c:v>24</c:v>
                </c:pt>
                <c:pt idx="6">
                  <c:v>27</c:v>
                </c:pt>
                <c:pt idx="7">
                  <c:v>23</c:v>
                </c:pt>
                <c:pt idx="8">
                  <c:v>22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56F-4431-9C17-D01F048EE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507840"/>
        <c:axId val="37509376"/>
      </c:lineChart>
      <c:catAx>
        <c:axId val="375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09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7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BIOCHEMISTRY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Major introduced in Fall 2016)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4744823563"/>
          <c:y val="1.3104346019992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8954328989103E-2"/>
          <c:y val="0.19905327591889213"/>
          <c:w val="0.92259786476868322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Data!$H$116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8B-4EB1-8170-1C55F1359D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8B-4EB1-8170-1C55F1359D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8B-4EB1-8170-1C55F1359D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36-4F77-A372-AEA81D6DD476}"/>
                </c:ext>
              </c:extLst>
            </c:dLbl>
            <c:dLbl>
              <c:idx val="4"/>
              <c:layout>
                <c:manualLayout>
                  <c:x val="0"/>
                  <c:y val="-8.7260034904013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8B-4EB1-8170-1C55F1359D98}"/>
                </c:ext>
              </c:extLst>
            </c:dLbl>
            <c:dLbl>
              <c:idx val="5"/>
              <c:layout>
                <c:manualLayout>
                  <c:x val="-1.4209591474245116E-2"/>
                  <c:y val="-2.09424083769633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8B-4EB1-8170-1C55F1359D98}"/>
                </c:ext>
              </c:extLst>
            </c:dLbl>
            <c:dLbl>
              <c:idx val="6"/>
              <c:layout>
                <c:manualLayout>
                  <c:x val="-1.3538924863521722E-2"/>
                  <c:y val="2.406975306097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8B-4EB1-8170-1C55F1359D98}"/>
                </c:ext>
              </c:extLst>
            </c:dLbl>
            <c:dLbl>
              <c:idx val="7"/>
              <c:layout>
                <c:manualLayout>
                  <c:x val="-1.8647198407481566E-2"/>
                  <c:y val="-2.3513487515631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8B-4EB1-8170-1C55F1359D98}"/>
                </c:ext>
              </c:extLst>
            </c:dLbl>
            <c:dLbl>
              <c:idx val="8"/>
              <c:layout>
                <c:manualLayout>
                  <c:x val="-2.3623012227918298E-2"/>
                  <c:y val="-2.7503304043036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8B-4EB1-8170-1C55F1359D9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Data!$G$135:$G$144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Data!$H$135:$H$144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33</c:v>
                </c:pt>
                <c:pt idx="7">
                  <c:v>54</c:v>
                </c:pt>
                <c:pt idx="8">
                  <c:v>75</c:v>
                </c:pt>
                <c:pt idx="9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8B-4EB1-8170-1C55F1359D98}"/>
            </c:ext>
          </c:extLst>
        </c:ser>
        <c:ser>
          <c:idx val="1"/>
          <c:order val="1"/>
          <c:tx>
            <c:strRef>
              <c:f>Data!$I$116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8B-4EB1-8170-1C55F1359D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98B-4EB1-8170-1C55F1359D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8B-4EB1-8170-1C55F1359D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8B-4EB1-8170-1C55F1359D98}"/>
                </c:ext>
              </c:extLst>
            </c:dLbl>
            <c:dLbl>
              <c:idx val="4"/>
              <c:layout>
                <c:manualLayout>
                  <c:x val="-2.4866785079928951E-2"/>
                  <c:y val="-1.9197207678883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8B-4EB1-8170-1C55F1359D98}"/>
                </c:ext>
              </c:extLst>
            </c:dLbl>
            <c:dLbl>
              <c:idx val="5"/>
              <c:layout>
                <c:manualLayout>
                  <c:x val="-1.2139410637613547E-2"/>
                  <c:y val="2.1817207404048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8B-4EB1-8170-1C55F1359D98}"/>
                </c:ext>
              </c:extLst>
            </c:dLbl>
            <c:dLbl>
              <c:idx val="6"/>
              <c:layout>
                <c:manualLayout>
                  <c:x val="-1.1835911857405221E-2"/>
                  <c:y val="2.834489505178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8B-4EB1-8170-1C55F1359D98}"/>
                </c:ext>
              </c:extLst>
            </c:dLbl>
            <c:dLbl>
              <c:idx val="7"/>
              <c:layout>
                <c:manualLayout>
                  <c:x val="-1.3318534961154272E-2"/>
                  <c:y val="2.610114192495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8B-4EB1-8170-1C55F1359D98}"/>
                </c:ext>
              </c:extLst>
            </c:dLbl>
            <c:dLbl>
              <c:idx val="8"/>
              <c:layout>
                <c:manualLayout>
                  <c:x val="-1.9237883832778396E-2"/>
                  <c:y val="-2.610114192495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8B-4EB1-8170-1C55F1359D98}"/>
                </c:ext>
              </c:extLst>
            </c:dLbl>
            <c:dLbl>
              <c:idx val="9"/>
              <c:layout>
                <c:manualLayout>
                  <c:x val="-1.5871312423350076E-2"/>
                  <c:y val="-2.4801394116110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8B-4EB1-8170-1C55F1359D9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Data!$G$135:$G$144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Data!$I$135:$I$144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6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98B-4EB1-8170-1C55F1359D98}"/>
            </c:ext>
          </c:extLst>
        </c:ser>
        <c:ser>
          <c:idx val="2"/>
          <c:order val="2"/>
          <c:tx>
            <c:strRef>
              <c:f>Data!$J$116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8B-4EB1-8170-1C55F1359D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98B-4EB1-8170-1C55F1359D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98B-4EB1-8170-1C55F1359D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98B-4EB1-8170-1C55F1359D98}"/>
                </c:ext>
              </c:extLst>
            </c:dLbl>
            <c:dLbl>
              <c:idx val="4"/>
              <c:layout>
                <c:manualLayout>
                  <c:x val="8.2889283599763171E-3"/>
                  <c:y val="-1.3961605584642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98B-4EB1-8170-1C55F1359D98}"/>
                </c:ext>
              </c:extLst>
            </c:dLbl>
            <c:dLbl>
              <c:idx val="5"/>
              <c:layout>
                <c:manualLayout>
                  <c:x val="-1.3307319711146319E-2"/>
                  <c:y val="2.4437344546591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98B-4EB1-8170-1C55F1359D98}"/>
                </c:ext>
              </c:extLst>
            </c:dLbl>
            <c:dLbl>
              <c:idx val="6"/>
              <c:layout>
                <c:manualLayout>
                  <c:x val="-1.7753867786107831E-2"/>
                  <c:y val="3.0525271594226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98B-4EB1-8170-1C55F1359D98}"/>
                </c:ext>
              </c:extLst>
            </c:dLbl>
            <c:dLbl>
              <c:idx val="7"/>
              <c:layout>
                <c:manualLayout>
                  <c:x val="-1.9237883832778396E-2"/>
                  <c:y val="2.827623708537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98B-4EB1-8170-1C55F1359D98}"/>
                </c:ext>
              </c:extLst>
            </c:dLbl>
            <c:dLbl>
              <c:idx val="8"/>
              <c:layout>
                <c:manualLayout>
                  <c:x val="-1.6278209396966333E-2"/>
                  <c:y val="2.610114192495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98B-4EB1-8170-1C55F1359D98}"/>
                </c:ext>
              </c:extLst>
            </c:dLbl>
            <c:dLbl>
              <c:idx val="9"/>
              <c:layout>
                <c:manualLayout>
                  <c:x val="-1.9159382319174811E-2"/>
                  <c:y val="2.486178644602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7A-4A1A-BBCA-55DFA2276AA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Data!$G$135:$G$144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Data!$J$135:$J$144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26</c:v>
                </c:pt>
                <c:pt idx="7">
                  <c:v>28</c:v>
                </c:pt>
                <c:pt idx="8">
                  <c:v>26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98B-4EB1-8170-1C55F1359D98}"/>
            </c:ext>
          </c:extLst>
        </c:ser>
        <c:ser>
          <c:idx val="3"/>
          <c:order val="3"/>
          <c:tx>
            <c:strRef>
              <c:f>Data!$K$116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98B-4EB1-8170-1C55F1359D9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98B-4EB1-8170-1C55F1359D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98B-4EB1-8170-1C55F1359D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98B-4EB1-8170-1C55F1359D98}"/>
                </c:ext>
              </c:extLst>
            </c:dLbl>
            <c:dLbl>
              <c:idx val="4"/>
              <c:layout>
                <c:manualLayout>
                  <c:x val="-1.0353701346834309E-2"/>
                  <c:y val="-1.8748539940360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98B-4EB1-8170-1C55F1359D98}"/>
                </c:ext>
              </c:extLst>
            </c:dLbl>
            <c:dLbl>
              <c:idx val="5"/>
              <c:layout>
                <c:manualLayout>
                  <c:x val="-1.4724380318165002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98B-4EB1-8170-1C55F1359D98}"/>
                </c:ext>
              </c:extLst>
            </c:dLbl>
            <c:dLbl>
              <c:idx val="6"/>
              <c:layout>
                <c:manualLayout>
                  <c:x val="-2.0712845750459136E-2"/>
                  <c:y val="-2.6164518509336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98B-4EB1-8170-1C55F1359D98}"/>
                </c:ext>
              </c:extLst>
            </c:dLbl>
            <c:dLbl>
              <c:idx val="7"/>
              <c:layout>
                <c:manualLayout>
                  <c:x val="-1.7684171276592536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98B-4EB1-8170-1C55F1359D98}"/>
                </c:ext>
              </c:extLst>
            </c:dLbl>
            <c:dLbl>
              <c:idx val="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98B-4EB1-8170-1C55F1359D98}"/>
                </c:ext>
              </c:extLst>
            </c:dLbl>
            <c:dLbl>
              <c:idx val="9"/>
              <c:layout>
                <c:manualLayout>
                  <c:x val="-2.0661906717820096E-2"/>
                  <c:y val="-2.2642569352566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98B-4EB1-8170-1C55F1359D9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Data!$G$135:$G$144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Data!$K$135:$K$144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25</c:v>
                </c:pt>
                <c:pt idx="6">
                  <c:v>37</c:v>
                </c:pt>
                <c:pt idx="7">
                  <c:v>38</c:v>
                </c:pt>
                <c:pt idx="8">
                  <c:v>32</c:v>
                </c:pt>
                <c:pt idx="9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498B-4EB1-8170-1C55F1359D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530624"/>
        <c:axId val="37532416"/>
      </c:lineChart>
      <c:catAx>
        <c:axId val="3753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3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532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306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COMMUNICATION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</c:rich>
      </c:tx>
      <c:layout>
        <c:manualLayout>
          <c:xMode val="edge"/>
          <c:yMode val="edge"/>
          <c:x val="0.32295373665480448"/>
          <c:y val="2.18150087260035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8157194834552E-2"/>
          <c:y val="0.20158593552641157"/>
          <c:w val="0.89979241496033857"/>
          <c:h val="0.6819371727748692"/>
        </c:manualLayout>
      </c:layout>
      <c:lineChart>
        <c:grouping val="standard"/>
        <c:varyColors val="0"/>
        <c:ser>
          <c:idx val="0"/>
          <c:order val="0"/>
          <c:tx>
            <c:strRef>
              <c:f>Data!$N$176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3936425260937831E-2"/>
                  <c:y val="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1C-4F2F-8A80-CDCC86E1F1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Data!$M$195:$M$204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Data!$N$195:$N$204</c:f>
              <c:numCache>
                <c:formatCode>General</c:formatCode>
                <c:ptCount val="10"/>
                <c:pt idx="0">
                  <c:v>141</c:v>
                </c:pt>
                <c:pt idx="1">
                  <c:v>142</c:v>
                </c:pt>
                <c:pt idx="2">
                  <c:v>136</c:v>
                </c:pt>
                <c:pt idx="3">
                  <c:v>131</c:v>
                </c:pt>
                <c:pt idx="4">
                  <c:v>129</c:v>
                </c:pt>
                <c:pt idx="5">
                  <c:v>109</c:v>
                </c:pt>
                <c:pt idx="6">
                  <c:v>106</c:v>
                </c:pt>
                <c:pt idx="7">
                  <c:v>107</c:v>
                </c:pt>
                <c:pt idx="8">
                  <c:v>111</c:v>
                </c:pt>
                <c:pt idx="9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1C-4F2F-8A80-CDCC86E1F112}"/>
            </c:ext>
          </c:extLst>
        </c:ser>
        <c:ser>
          <c:idx val="1"/>
          <c:order val="1"/>
          <c:tx>
            <c:strRef>
              <c:f>Data!$O$176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Data!$M$195:$M$204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Data!$O$195:$O$204</c:f>
              <c:numCache>
                <c:formatCode>General</c:formatCode>
                <c:ptCount val="10"/>
                <c:pt idx="0">
                  <c:v>34</c:v>
                </c:pt>
                <c:pt idx="1">
                  <c:v>24</c:v>
                </c:pt>
                <c:pt idx="2">
                  <c:v>20</c:v>
                </c:pt>
                <c:pt idx="3">
                  <c:v>21</c:v>
                </c:pt>
                <c:pt idx="4">
                  <c:v>17</c:v>
                </c:pt>
                <c:pt idx="5">
                  <c:v>11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1C-4F2F-8A80-CDCC86E1F112}"/>
            </c:ext>
          </c:extLst>
        </c:ser>
        <c:ser>
          <c:idx val="2"/>
          <c:order val="2"/>
          <c:tx>
            <c:strRef>
              <c:f>Data!$P$176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2.2456588043031803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1C-4F2F-8A80-CDCC86E1F1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Data!$M$195:$M$204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Data!$P$195:$P$204</c:f>
              <c:numCache>
                <c:formatCode>General</c:formatCode>
                <c:ptCount val="10"/>
                <c:pt idx="0">
                  <c:v>175</c:v>
                </c:pt>
                <c:pt idx="1">
                  <c:v>166</c:v>
                </c:pt>
                <c:pt idx="2">
                  <c:v>156</c:v>
                </c:pt>
                <c:pt idx="3">
                  <c:v>152</c:v>
                </c:pt>
                <c:pt idx="4">
                  <c:v>146</c:v>
                </c:pt>
                <c:pt idx="5">
                  <c:v>120</c:v>
                </c:pt>
                <c:pt idx="6">
                  <c:v>117</c:v>
                </c:pt>
                <c:pt idx="7">
                  <c:v>121</c:v>
                </c:pt>
                <c:pt idx="8">
                  <c:v>126</c:v>
                </c:pt>
                <c:pt idx="9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1C-4F2F-8A80-CDCC86E1F1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655680"/>
        <c:axId val="37657216"/>
      </c:lineChart>
      <c:catAx>
        <c:axId val="376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572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48691099476439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55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33451957295411"/>
          <c:y val="0.95942408376963351"/>
          <c:w val="0.3131672597864767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COMMUNICATION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Resarch</a:t>
            </a:r>
          </a:p>
        </c:rich>
      </c:tx>
      <c:layout>
        <c:manualLayout>
          <c:xMode val="edge"/>
          <c:yMode val="edge"/>
          <c:x val="0.32591671041119857"/>
          <c:y val="1.3104346019992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81688470961104E-2"/>
          <c:y val="0.22821064169588914"/>
          <c:w val="0.90423192661405671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Data!$B$176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015785327011744E-2"/>
                  <c:y val="2.1863517060367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DB-4AB5-B9E6-9B56A18BF32C}"/>
                </c:ext>
              </c:extLst>
            </c:dLbl>
            <c:dLbl>
              <c:idx val="1"/>
              <c:layout>
                <c:manualLayout>
                  <c:x val="-1.5058751439443786E-2"/>
                  <c:y val="3.1882942279080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DB-4AB5-B9E6-9B56A18BF32C}"/>
                </c:ext>
              </c:extLst>
            </c:dLbl>
            <c:dLbl>
              <c:idx val="2"/>
              <c:layout>
                <c:manualLayout>
                  <c:x val="-1.9163891971883094E-2"/>
                  <c:y val="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DB-4AB5-B9E6-9B56A18BF32C}"/>
                </c:ext>
              </c:extLst>
            </c:dLbl>
            <c:dLbl>
              <c:idx val="3"/>
              <c:layout>
                <c:manualLayout>
                  <c:x val="-1.5056106441401752E-2"/>
                  <c:y val="2.3480369927580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DB-4AB5-B9E6-9B56A18BF32C}"/>
                </c:ext>
              </c:extLst>
            </c:dLbl>
            <c:dLbl>
              <c:idx val="5"/>
              <c:layout>
                <c:manualLayout>
                  <c:x val="-1.8017030432622382E-2"/>
                  <c:y val="-2.494951655729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DB-4AB5-B9E6-9B56A18BF32C}"/>
                </c:ext>
              </c:extLst>
            </c:dLbl>
            <c:dLbl>
              <c:idx val="6"/>
              <c:layout>
                <c:manualLayout>
                  <c:x val="-1.442282858514808E-2"/>
                  <c:y val="2.5314067416965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EC-4D64-807E-79E6A4E62AB6}"/>
                </c:ext>
              </c:extLst>
            </c:dLbl>
            <c:dLbl>
              <c:idx val="7"/>
              <c:layout>
                <c:manualLayout>
                  <c:x val="-2.1521657039761596E-2"/>
                  <c:y val="-2.5135149991067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60-4388-BB8C-16FBE98BC2B4}"/>
                </c:ext>
              </c:extLst>
            </c:dLbl>
            <c:dLbl>
              <c:idx val="8"/>
              <c:layout>
                <c:manualLayout>
                  <c:x val="-2.5410281516464558E-2"/>
                  <c:y val="-3.1402744390165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EC-4D64-807E-79E6A4E62AB6}"/>
                </c:ext>
              </c:extLst>
            </c:dLbl>
            <c:dLbl>
              <c:idx val="9"/>
              <c:layout>
                <c:manualLayout>
                  <c:x val="-1.505480109835311E-2"/>
                  <c:y val="-2.30561624823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DB-4AB5-B9E6-9B56A18BF3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Data!$A$195:$A$204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Data!$B$195:$B$204</c:f>
              <c:numCache>
                <c:formatCode>General</c:formatCode>
                <c:ptCount val="10"/>
                <c:pt idx="0">
                  <c:v>96</c:v>
                </c:pt>
                <c:pt idx="1">
                  <c:v>91</c:v>
                </c:pt>
                <c:pt idx="2">
                  <c:v>85</c:v>
                </c:pt>
                <c:pt idx="3">
                  <c:v>89</c:v>
                </c:pt>
                <c:pt idx="4">
                  <c:v>63</c:v>
                </c:pt>
                <c:pt idx="5">
                  <c:v>59</c:v>
                </c:pt>
                <c:pt idx="6">
                  <c:v>79</c:v>
                </c:pt>
                <c:pt idx="7">
                  <c:v>112</c:v>
                </c:pt>
                <c:pt idx="8">
                  <c:v>114</c:v>
                </c:pt>
                <c:pt idx="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DB-4AB5-B9E6-9B56A18BF32C}"/>
            </c:ext>
          </c:extLst>
        </c:ser>
        <c:ser>
          <c:idx val="1"/>
          <c:order val="1"/>
          <c:tx>
            <c:strRef>
              <c:f>Data!$C$176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Data!$A$195:$A$204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Data!$C$195:$C$204</c:f>
              <c:numCache>
                <c:formatCode>General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25</c:v>
                </c:pt>
                <c:pt idx="3">
                  <c:v>36</c:v>
                </c:pt>
                <c:pt idx="4">
                  <c:v>29</c:v>
                </c:pt>
                <c:pt idx="5">
                  <c:v>18</c:v>
                </c:pt>
                <c:pt idx="6">
                  <c:v>18</c:v>
                </c:pt>
                <c:pt idx="7">
                  <c:v>28</c:v>
                </c:pt>
                <c:pt idx="8">
                  <c:v>28</c:v>
                </c:pt>
                <c:pt idx="9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DB-4AB5-B9E6-9B56A18BF32C}"/>
            </c:ext>
          </c:extLst>
        </c:ser>
        <c:ser>
          <c:idx val="2"/>
          <c:order val="2"/>
          <c:tx>
            <c:strRef>
              <c:f>Data!$D$176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2456588043031776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DB-4AB5-B9E6-9B56A18BF32C}"/>
                </c:ext>
              </c:extLst>
            </c:dLbl>
            <c:dLbl>
              <c:idx val="2"/>
              <c:layout>
                <c:manualLayout>
                  <c:x val="-2.2456588043031803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DB-4AB5-B9E6-9B56A18BF32C}"/>
                </c:ext>
              </c:extLst>
            </c:dLbl>
            <c:dLbl>
              <c:idx val="7"/>
              <c:layout>
                <c:manualLayout>
                  <c:x val="-1.5334517465956274E-2"/>
                  <c:y val="1.989968531420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60-4388-BB8C-16FBE98BC2B4}"/>
                </c:ext>
              </c:extLst>
            </c:dLbl>
            <c:dLbl>
              <c:idx val="8"/>
              <c:layout>
                <c:manualLayout>
                  <c:x val="-1.9159382319174703E-2"/>
                  <c:y val="2.7042162988468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EC-4D64-807E-79E6A4E62AB6}"/>
                </c:ext>
              </c:extLst>
            </c:dLbl>
            <c:dLbl>
              <c:idx val="9"/>
              <c:layout>
                <c:manualLayout>
                  <c:x val="-1.4422828585148166E-2"/>
                  <c:y val="2.2681425293042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EC-4D64-807E-79E6A4E62A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Data!$A$195:$A$204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Data!$D$195:$D$204</c:f>
              <c:numCache>
                <c:formatCode>General</c:formatCode>
                <c:ptCount val="10"/>
                <c:pt idx="0">
                  <c:v>105</c:v>
                </c:pt>
                <c:pt idx="1">
                  <c:v>106</c:v>
                </c:pt>
                <c:pt idx="2">
                  <c:v>111</c:v>
                </c:pt>
                <c:pt idx="3">
                  <c:v>95</c:v>
                </c:pt>
                <c:pt idx="4">
                  <c:v>100</c:v>
                </c:pt>
                <c:pt idx="5">
                  <c:v>91</c:v>
                </c:pt>
                <c:pt idx="6">
                  <c:v>88</c:v>
                </c:pt>
                <c:pt idx="7">
                  <c:v>79</c:v>
                </c:pt>
                <c:pt idx="8">
                  <c:v>83</c:v>
                </c:pt>
                <c:pt idx="9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9DB-4AB5-B9E6-9B56A18BF32C}"/>
            </c:ext>
          </c:extLst>
        </c:ser>
        <c:ser>
          <c:idx val="3"/>
          <c:order val="3"/>
          <c:tx>
            <c:strRef>
              <c:f>Data!$E$176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2456588043031776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DB-4AB5-B9E6-9B56A18BF32C}"/>
                </c:ext>
              </c:extLst>
            </c:dLbl>
            <c:dLbl>
              <c:idx val="2"/>
              <c:layout>
                <c:manualLayout>
                  <c:x val="-2.2456588043031803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DB-4AB5-B9E6-9B56A18BF32C}"/>
                </c:ext>
              </c:extLst>
            </c:dLbl>
            <c:dLbl>
              <c:idx val="3"/>
              <c:layout>
                <c:manualLayout>
                  <c:x val="-2.2456588043031803E-2"/>
                  <c:y val="-1.8700337824819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DB-4AB5-B9E6-9B56A18BF32C}"/>
                </c:ext>
              </c:extLst>
            </c:dLbl>
            <c:dLbl>
              <c:idx val="4"/>
              <c:layout>
                <c:manualLayout>
                  <c:x val="-2.2456588043031803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DB-4AB5-B9E6-9B56A18BF32C}"/>
                </c:ext>
              </c:extLst>
            </c:dLbl>
            <c:dLbl>
              <c:idx val="5"/>
              <c:layout>
                <c:manualLayout>
                  <c:x val="-2.5416262478843862E-2"/>
                  <c:y val="-1.8700337824819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DB-4AB5-B9E6-9B56A18BF32C}"/>
                </c:ext>
              </c:extLst>
            </c:dLbl>
            <c:dLbl>
              <c:idx val="6"/>
              <c:layout>
                <c:manualLayout>
                  <c:x val="-2.3936425260937831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DB-4AB5-B9E6-9B56A18BF32C}"/>
                </c:ext>
              </c:extLst>
            </c:dLbl>
            <c:dLbl>
              <c:idx val="7"/>
              <c:layout>
                <c:manualLayout>
                  <c:x val="-1.9153391794054161E-2"/>
                  <c:y val="2.339008671036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60-4388-BB8C-16FBE98BC2B4}"/>
                </c:ext>
              </c:extLst>
            </c:dLbl>
            <c:dLbl>
              <c:idx val="8"/>
              <c:layout>
                <c:manualLayout>
                  <c:x val="-2.2451303552113253E-2"/>
                  <c:y val="2.2681409903579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EC-4D64-807E-79E6A4E62AB6}"/>
                </c:ext>
              </c:extLst>
            </c:dLbl>
            <c:dLbl>
              <c:idx val="9"/>
              <c:layout>
                <c:manualLayout>
                  <c:x val="-2.1272429756227361E-2"/>
                  <c:y val="-2.4064118948482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DB-4AB5-B9E6-9B56A18BF32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Data!$A$195:$A$204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Data!$E$195:$E$204</c:f>
              <c:numCache>
                <c:formatCode>General</c:formatCode>
                <c:ptCount val="10"/>
                <c:pt idx="0">
                  <c:v>141</c:v>
                </c:pt>
                <c:pt idx="1">
                  <c:v>142</c:v>
                </c:pt>
                <c:pt idx="2">
                  <c:v>136</c:v>
                </c:pt>
                <c:pt idx="3">
                  <c:v>131</c:v>
                </c:pt>
                <c:pt idx="4">
                  <c:v>129</c:v>
                </c:pt>
                <c:pt idx="5">
                  <c:v>109</c:v>
                </c:pt>
                <c:pt idx="6">
                  <c:v>106</c:v>
                </c:pt>
                <c:pt idx="7">
                  <c:v>107</c:v>
                </c:pt>
                <c:pt idx="8">
                  <c:v>111</c:v>
                </c:pt>
                <c:pt idx="9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39DB-4AB5-B9E6-9B56A18BF3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679872"/>
        <c:axId val="37681408"/>
      </c:lineChart>
      <c:catAx>
        <c:axId val="376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8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681408"/>
        <c:scaling>
          <c:orientation val="minMax"/>
          <c:max val="2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79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3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COMMUNICATION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366548044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4195149256562E-2"/>
          <c:y val="0.24126398660047021"/>
          <c:w val="0.91371884840699025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Data!$H$176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43729189789121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41-49B5-A8FC-CE34DA5C439E}"/>
                </c:ext>
              </c:extLst>
            </c:dLbl>
            <c:dLbl>
              <c:idx val="1"/>
              <c:layout>
                <c:manualLayout>
                  <c:x val="-1.9163891971883121E-2"/>
                  <c:y val="3.132685086468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41-49B5-A8FC-CE34DA5C439E}"/>
                </c:ext>
              </c:extLst>
            </c:dLbl>
            <c:dLbl>
              <c:idx val="2"/>
              <c:layout>
                <c:manualLayout>
                  <c:x val="-1.6795662531526409E-2"/>
                  <c:y val="-1.9713897019417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41-49B5-A8FC-CE34DA5C439E}"/>
                </c:ext>
              </c:extLst>
            </c:dLbl>
            <c:dLbl>
              <c:idx val="3"/>
              <c:layout>
                <c:manualLayout>
                  <c:x val="-1.6795662531526364E-2"/>
                  <c:y val="2.045787470283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41-49B5-A8FC-CE34DA5C439E}"/>
                </c:ext>
              </c:extLst>
            </c:dLbl>
            <c:dLbl>
              <c:idx val="4"/>
              <c:layout>
                <c:manualLayout>
                  <c:x val="-1.7980168109536929E-2"/>
                  <c:y val="-2.7427684104931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C41-49B5-A8FC-CE34DA5C439E}"/>
                </c:ext>
              </c:extLst>
            </c:dLbl>
            <c:dLbl>
              <c:idx val="5"/>
              <c:layout>
                <c:manualLayout>
                  <c:x val="-2.0643764099559123E-2"/>
                  <c:y val="-3.187762010011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41-49B5-A8FC-CE34DA5C439E}"/>
                </c:ext>
              </c:extLst>
            </c:dLbl>
            <c:dLbl>
              <c:idx val="6"/>
              <c:layout>
                <c:manualLayout>
                  <c:x val="-2.0666684145059004E-2"/>
                  <c:y val="-3.17360085291133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41-49B5-A8FC-CE34DA5C439E}"/>
                </c:ext>
              </c:extLst>
            </c:dLbl>
            <c:dLbl>
              <c:idx val="7"/>
              <c:layout>
                <c:manualLayout>
                  <c:x val="-1.7705378392628781E-2"/>
                  <c:y val="-2.7385818208286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41-49B5-A8FC-CE34DA5C439E}"/>
                </c:ext>
              </c:extLst>
            </c:dLbl>
            <c:dLbl>
              <c:idx val="8"/>
              <c:layout>
                <c:manualLayout>
                  <c:x val="-2.5101569248530377E-2"/>
                  <c:y val="-2.303318876463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41-49B5-A8FC-CE34DA5C439E}"/>
                </c:ext>
              </c:extLst>
            </c:dLbl>
            <c:dLbl>
              <c:idx val="9"/>
              <c:layout>
                <c:manualLayout>
                  <c:x val="-1.9181952977298373E-2"/>
                  <c:y val="-2.3040765907524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41-49B5-A8FC-CE34DA5C43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Data!$G$195:$G$204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Data!$H$195:$H$204</c:f>
              <c:numCache>
                <c:formatCode>General</c:formatCode>
                <c:ptCount val="10"/>
                <c:pt idx="0">
                  <c:v>33</c:v>
                </c:pt>
                <c:pt idx="1">
                  <c:v>22</c:v>
                </c:pt>
                <c:pt idx="2">
                  <c:v>27</c:v>
                </c:pt>
                <c:pt idx="3">
                  <c:v>20</c:v>
                </c:pt>
                <c:pt idx="4">
                  <c:v>20</c:v>
                </c:pt>
                <c:pt idx="5">
                  <c:v>13</c:v>
                </c:pt>
                <c:pt idx="6">
                  <c:v>18</c:v>
                </c:pt>
                <c:pt idx="7">
                  <c:v>20</c:v>
                </c:pt>
                <c:pt idx="8">
                  <c:v>32</c:v>
                </c:pt>
                <c:pt idx="9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41-49B5-A8FC-CE34DA5C439E}"/>
            </c:ext>
          </c:extLst>
        </c:ser>
        <c:ser>
          <c:idx val="1"/>
          <c:order val="1"/>
          <c:tx>
            <c:strRef>
              <c:f>Data!$I$176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1.2699868999501172E-2"/>
                  <c:y val="-1.98995478968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3F-4313-8F59-8B7659932675}"/>
                </c:ext>
              </c:extLst>
            </c:dLbl>
            <c:dLbl>
              <c:idx val="7"/>
              <c:layout>
                <c:manualLayout>
                  <c:x val="-1.4391816445510247E-2"/>
                  <c:y val="-1.8365809498269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41-49B5-A8FC-CE34DA5C439E}"/>
                </c:ext>
              </c:extLst>
            </c:dLbl>
            <c:dLbl>
              <c:idx val="8"/>
              <c:layout>
                <c:manualLayout>
                  <c:x val="-1.3503027929679305E-2"/>
                  <c:y val="2.2319055667779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41-49B5-A8FC-CE34DA5C439E}"/>
                </c:ext>
              </c:extLst>
            </c:dLbl>
            <c:dLbl>
              <c:idx val="9"/>
              <c:layout>
                <c:manualLayout>
                  <c:x val="-9.9506300611180258E-3"/>
                  <c:y val="2.360748100204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41-49B5-A8FC-CE34DA5C43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Data!$G$195:$G$204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Data!$I$195:$I$204</c:f>
              <c:numCache>
                <c:formatCode>General</c:formatCode>
                <c:ptCount val="10"/>
                <c:pt idx="0">
                  <c:v>12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41-49B5-A8FC-CE34DA5C439E}"/>
            </c:ext>
          </c:extLst>
        </c:ser>
        <c:ser>
          <c:idx val="2"/>
          <c:order val="2"/>
          <c:tx>
            <c:strRef>
              <c:f>Data!$J$176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1.2699868999501346E-2"/>
                  <c:y val="-2.3389949292987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3F-4313-8F59-8B7659932675}"/>
                </c:ext>
              </c:extLst>
            </c:dLbl>
            <c:dLbl>
              <c:idx val="9"/>
              <c:layout>
                <c:manualLayout>
                  <c:x val="-1.3499298378111263E-2"/>
                  <c:y val="-2.0936087177584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C41-49B5-A8FC-CE34DA5C43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Data!$G$195:$G$204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Data!$J$195:$J$204</c:f>
              <c:numCache>
                <c:formatCode>General</c:formatCode>
                <c:ptCount val="10"/>
                <c:pt idx="0">
                  <c:v>22</c:v>
                </c:pt>
                <c:pt idx="1">
                  <c:v>16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9</c:v>
                </c:pt>
                <c:pt idx="6">
                  <c:v>4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C41-49B5-A8FC-CE34DA5C439E}"/>
            </c:ext>
          </c:extLst>
        </c:ser>
        <c:ser>
          <c:idx val="3"/>
          <c:order val="3"/>
          <c:tx>
            <c:strRef>
              <c:f>Data!$K$176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9163891971883121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C41-49B5-A8FC-CE34DA5C439E}"/>
                </c:ext>
              </c:extLst>
            </c:dLbl>
            <c:dLbl>
              <c:idx val="4"/>
              <c:layout>
                <c:manualLayout>
                  <c:x val="-1.2966252220248668E-2"/>
                  <c:y val="2.3390086710365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3F-4313-8F59-8B7659932675}"/>
                </c:ext>
              </c:extLst>
            </c:dLbl>
            <c:dLbl>
              <c:idx val="5"/>
              <c:layout>
                <c:manualLayout>
                  <c:x val="-1.6791093830855513E-2"/>
                  <c:y val="1.5700622500721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9A-46E3-B007-C133C1DD3D76}"/>
                </c:ext>
              </c:extLst>
            </c:dLbl>
            <c:dLbl>
              <c:idx val="6"/>
              <c:layout>
                <c:manualLayout>
                  <c:x val="-1.4725458685270282E-2"/>
                  <c:y val="-1.2264875576040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C41-49B5-A8FC-CE34DA5C439E}"/>
                </c:ext>
              </c:extLst>
            </c:dLbl>
            <c:dLbl>
              <c:idx val="7"/>
              <c:layout>
                <c:manualLayout>
                  <c:x val="-1.7684203659230586E-2"/>
                  <c:y val="-1.8774243812795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41-49B5-A8FC-CE34DA5C439E}"/>
                </c:ext>
              </c:extLst>
            </c:dLbl>
            <c:dLbl>
              <c:idx val="8"/>
              <c:layout>
                <c:manualLayout>
                  <c:x val="-2.3603403625601184E-2"/>
                  <c:y val="-2.3050699412981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C41-49B5-A8FC-CE34DA5C439E}"/>
                </c:ext>
              </c:extLst>
            </c:dLbl>
            <c:dLbl>
              <c:idx val="9"/>
              <c:layout>
                <c:manualLayout>
                  <c:x val="-2.2123566407695045E-2"/>
                  <c:y val="-2.9575813626885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C41-49B5-A8FC-CE34DA5C43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Data!$G$195:$G$204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Data!$K$195:$K$204</c:f>
              <c:numCache>
                <c:formatCode>General</c:formatCode>
                <c:ptCount val="10"/>
                <c:pt idx="0">
                  <c:v>34</c:v>
                </c:pt>
                <c:pt idx="1">
                  <c:v>24</c:v>
                </c:pt>
                <c:pt idx="2">
                  <c:v>20</c:v>
                </c:pt>
                <c:pt idx="3">
                  <c:v>21</c:v>
                </c:pt>
                <c:pt idx="4">
                  <c:v>17</c:v>
                </c:pt>
                <c:pt idx="5">
                  <c:v>11</c:v>
                </c:pt>
                <c:pt idx="6">
                  <c:v>11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C41-49B5-A8FC-CE34DA5C43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932416"/>
        <c:axId val="37942400"/>
      </c:lineChart>
      <c:catAx>
        <c:axId val="379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94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32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718861209964468"/>
          <c:y val="0.95942408376963351"/>
          <c:w val="0.38345195729537362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COMPUTER SCIENCE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316722076407122"/>
          <c:y val="1.5280749148803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00271608548166E-2"/>
          <c:y val="0.22821589230107325"/>
          <c:w val="0.8997924149603385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Data!$N$206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976750825125758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A3-49B6-B25A-8208F51920CD}"/>
                </c:ext>
              </c:extLst>
            </c:dLbl>
            <c:dLbl>
              <c:idx val="1"/>
              <c:layout>
                <c:manualLayout>
                  <c:x val="-2.5416262478843835E-2"/>
                  <c:y val="-2.9151584436937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A3-49B6-B25A-8208F51920CD}"/>
                </c:ext>
              </c:extLst>
            </c:dLbl>
            <c:dLbl>
              <c:idx val="2"/>
              <c:layout>
                <c:manualLayout>
                  <c:x val="-2.2456588043031803E-2"/>
                  <c:y val="-2.4801394116110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A3-49B6-B25A-8208F51920CD}"/>
                </c:ext>
              </c:extLst>
            </c:dLbl>
            <c:dLbl>
              <c:idx val="3"/>
              <c:layout>
                <c:manualLayout>
                  <c:x val="-2.2456588043031803E-2"/>
                  <c:y val="-3.132667959735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A3-49B6-B25A-8208F51920CD}"/>
                </c:ext>
              </c:extLst>
            </c:dLbl>
            <c:dLbl>
              <c:idx val="4"/>
              <c:layout>
                <c:manualLayout>
                  <c:x val="-2.3936425260937831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A3-49B6-B25A-8208F51920CD}"/>
                </c:ext>
              </c:extLst>
            </c:dLbl>
            <c:dLbl>
              <c:idx val="5"/>
              <c:layout>
                <c:manualLayout>
                  <c:x val="-1.7748283240793836E-2"/>
                  <c:y val="2.841983757265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A3-49B6-B25A-8208F51920CD}"/>
                </c:ext>
              </c:extLst>
            </c:dLbl>
            <c:dLbl>
              <c:idx val="6"/>
              <c:layout>
                <c:manualLayout>
                  <c:x val="-1.9819116748949987E-2"/>
                  <c:y val="-2.35338252875458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A3-49B6-B25A-8208F51920CD}"/>
                </c:ext>
              </c:extLst>
            </c:dLbl>
            <c:dLbl>
              <c:idx val="7"/>
              <c:layout>
                <c:manualLayout>
                  <c:x val="-2.1007229109353348E-2"/>
                  <c:y val="-3.5856893131676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A3-49B6-B25A-8208F51920CD}"/>
                </c:ext>
              </c:extLst>
            </c:dLbl>
            <c:dLbl>
              <c:idx val="8"/>
              <c:layout>
                <c:manualLayout>
                  <c:x val="-2.2486417832621088E-2"/>
                  <c:y val="-2.9166484695122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A3-49B6-B25A-8208F51920CD}"/>
                </c:ext>
              </c:extLst>
            </c:dLbl>
            <c:dLbl>
              <c:idx val="9"/>
              <c:layout>
                <c:manualLayout>
                  <c:x val="-2.5442946157812295E-2"/>
                  <c:y val="-2.69927596733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DA3-49B6-B25A-8208F51920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Data!$M$225:$M$234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Data!$N$225:$N$234</c:f>
              <c:numCache>
                <c:formatCode>General</c:formatCode>
                <c:ptCount val="10"/>
                <c:pt idx="0">
                  <c:v>369</c:v>
                </c:pt>
                <c:pt idx="1">
                  <c:v>423</c:v>
                </c:pt>
                <c:pt idx="2">
                  <c:v>505</c:v>
                </c:pt>
                <c:pt idx="3">
                  <c:v>460</c:v>
                </c:pt>
                <c:pt idx="4">
                  <c:v>474</c:v>
                </c:pt>
                <c:pt idx="5">
                  <c:v>483</c:v>
                </c:pt>
                <c:pt idx="6">
                  <c:v>433</c:v>
                </c:pt>
                <c:pt idx="7">
                  <c:v>437</c:v>
                </c:pt>
                <c:pt idx="8">
                  <c:v>410</c:v>
                </c:pt>
                <c:pt idx="9">
                  <c:v>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DA3-49B6-B25A-8208F51920CD}"/>
            </c:ext>
          </c:extLst>
        </c:ser>
        <c:ser>
          <c:idx val="1"/>
          <c:order val="1"/>
          <c:tx>
            <c:strRef>
              <c:f>Data!$O$206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56588043031789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A3-49B6-B25A-8208F51920CD}"/>
                </c:ext>
              </c:extLst>
            </c:dLbl>
            <c:dLbl>
              <c:idx val="1"/>
              <c:layout>
                <c:manualLayout>
                  <c:x val="-2.3936425260937807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A3-49B6-B25A-8208F51920CD}"/>
                </c:ext>
              </c:extLst>
            </c:dLbl>
            <c:dLbl>
              <c:idx val="2"/>
              <c:layout>
                <c:manualLayout>
                  <c:x val="-1.9495578150422181E-2"/>
                  <c:y val="-2.712454136950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A3-49B6-B25A-8208F51920CD}"/>
                </c:ext>
              </c:extLst>
            </c:dLbl>
            <c:dLbl>
              <c:idx val="3"/>
              <c:layout>
                <c:manualLayout>
                  <c:x val="-2.0977056853732766E-2"/>
                  <c:y val="-2.9707887915597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A3-49B6-B25A-8208F51920CD}"/>
                </c:ext>
              </c:extLst>
            </c:dLbl>
            <c:dLbl>
              <c:idx val="4"/>
              <c:layout>
                <c:manualLayout>
                  <c:x val="-2.2456588043031803E-2"/>
                  <c:y val="-3.3926003947712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A3-49B6-B25A-8208F51920CD}"/>
                </c:ext>
              </c:extLst>
            </c:dLbl>
            <c:dLbl>
              <c:idx val="5"/>
              <c:layout>
                <c:manualLayout>
                  <c:x val="-2.2481523882766596E-2"/>
                  <c:y val="-2.738461933693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A3-49B6-B25A-8208F51920CD}"/>
                </c:ext>
              </c:extLst>
            </c:dLbl>
            <c:dLbl>
              <c:idx val="6"/>
              <c:layout>
                <c:manualLayout>
                  <c:x val="-2.0118133545917859E-2"/>
                  <c:y val="2.2365227906721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A3-49B6-B25A-8208F51920CD}"/>
                </c:ext>
              </c:extLst>
            </c:dLbl>
            <c:dLbl>
              <c:idx val="7"/>
              <c:layout>
                <c:manualLayout>
                  <c:x val="-2.3961314275496103E-2"/>
                  <c:y val="2.9302543898533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A3-49B6-B25A-8208F51920CD}"/>
                </c:ext>
              </c:extLst>
            </c:dLbl>
            <c:dLbl>
              <c:idx val="8"/>
              <c:layout>
                <c:manualLayout>
                  <c:x val="-2.3953204517581806E-2"/>
                  <c:y val="2.481886338432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A3-49B6-B25A-8208F51920CD}"/>
                </c:ext>
              </c:extLst>
            </c:dLbl>
            <c:dLbl>
              <c:idx val="9"/>
              <c:layout>
                <c:manualLayout>
                  <c:x val="-2.1001686664860564E-2"/>
                  <c:y val="2.4813725364264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A3-49B6-B25A-8208F51920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Data!$M$225:$M$234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Data!$O$225:$O$234</c:f>
              <c:numCache>
                <c:formatCode>General</c:formatCode>
                <c:ptCount val="10"/>
                <c:pt idx="0">
                  <c:v>274</c:v>
                </c:pt>
                <c:pt idx="1">
                  <c:v>401</c:v>
                </c:pt>
                <c:pt idx="2">
                  <c:v>700</c:v>
                </c:pt>
                <c:pt idx="3">
                  <c:v>726</c:v>
                </c:pt>
                <c:pt idx="4">
                  <c:v>821</c:v>
                </c:pt>
                <c:pt idx="5">
                  <c:v>524</c:v>
                </c:pt>
                <c:pt idx="6">
                  <c:v>395</c:v>
                </c:pt>
                <c:pt idx="7">
                  <c:v>319</c:v>
                </c:pt>
                <c:pt idx="8">
                  <c:v>262</c:v>
                </c:pt>
                <c:pt idx="9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DA3-49B6-B25A-8208F51920CD}"/>
            </c:ext>
          </c:extLst>
        </c:ser>
        <c:ser>
          <c:idx val="2"/>
          <c:order val="2"/>
          <c:tx>
            <c:strRef>
              <c:f>Data!$P$206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2705789662615442E-2"/>
                  <c:y val="-2.1985131439721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96-41C8-8060-CFE11B21307D}"/>
                </c:ext>
              </c:extLst>
            </c:dLbl>
            <c:dLbl>
              <c:idx val="6"/>
              <c:layout>
                <c:manualLayout>
                  <c:x val="-2.1471112977623021E-2"/>
                  <c:y val="-2.5286874030204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18-4C81-9567-A27911E43B1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Data!$M$225:$M$234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Data!$P$225:$P$234</c:f>
              <c:numCache>
                <c:formatCode>General</c:formatCode>
                <c:ptCount val="10"/>
                <c:pt idx="0">
                  <c:v>643</c:v>
                </c:pt>
                <c:pt idx="1">
                  <c:v>824</c:v>
                </c:pt>
                <c:pt idx="2">
                  <c:v>1205</c:v>
                </c:pt>
                <c:pt idx="3">
                  <c:v>1186</c:v>
                </c:pt>
                <c:pt idx="4">
                  <c:v>1295</c:v>
                </c:pt>
                <c:pt idx="5">
                  <c:v>1007</c:v>
                </c:pt>
                <c:pt idx="6">
                  <c:v>828</c:v>
                </c:pt>
                <c:pt idx="7">
                  <c:v>756</c:v>
                </c:pt>
                <c:pt idx="8">
                  <c:v>672</c:v>
                </c:pt>
                <c:pt idx="9">
                  <c:v>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DA3-49B6-B25A-8208F51920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6608"/>
        <c:axId val="38038144"/>
      </c:lineChart>
      <c:catAx>
        <c:axId val="3803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3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81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36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33451957295411"/>
          <c:y val="0.95942408376963351"/>
          <c:w val="0.3131672597864767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COMPUTER SCIENCE MAJOR HEADCOUNT</a:t>
            </a: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316725978647686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21974051644965"/>
          <c:y val="0.17383074988663066"/>
          <c:w val="0.89239322887080841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Data!$B$206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56588043031803E-2"/>
                  <c:y val="2.0451375062619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4E-49E1-A343-D164EE882036}"/>
                </c:ext>
              </c:extLst>
            </c:dLbl>
            <c:dLbl>
              <c:idx val="1"/>
              <c:layout>
                <c:manualLayout>
                  <c:x val="-2.2456562379080947E-2"/>
                  <c:y val="-2.1022797542977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4E-49E1-A343-D164EE882036}"/>
                </c:ext>
              </c:extLst>
            </c:dLbl>
            <c:dLbl>
              <c:idx val="2"/>
              <c:layout>
                <c:manualLayout>
                  <c:x val="-1.9792636932816791E-2"/>
                  <c:y val="2.6700471341605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4E-49E1-A343-D164EE882036}"/>
                </c:ext>
              </c:extLst>
            </c:dLbl>
            <c:dLbl>
              <c:idx val="3"/>
              <c:layout>
                <c:manualLayout>
                  <c:x val="-2.2461573964000503E-2"/>
                  <c:y val="2.7056107515356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8A-4A35-8935-BF48EF8A9AAF}"/>
                </c:ext>
              </c:extLst>
            </c:dLbl>
            <c:dLbl>
              <c:idx val="4"/>
              <c:layout>
                <c:manualLayout>
                  <c:x val="-2.0088297133373425E-2"/>
                  <c:y val="-2.4519520138516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4E-49E1-A343-D164EE882036}"/>
                </c:ext>
              </c:extLst>
            </c:dLbl>
            <c:dLbl>
              <c:idx val="5"/>
              <c:layout>
                <c:manualLayout>
                  <c:x val="-1.9496230821946545E-2"/>
                  <c:y val="-2.4076898764617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4E-49E1-A343-D164EE882036}"/>
                </c:ext>
              </c:extLst>
            </c:dLbl>
            <c:dLbl>
              <c:idx val="6"/>
              <c:layout>
                <c:manualLayout>
                  <c:x val="-2.0975837167778625E-2"/>
                  <c:y val="-2.5212790809525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4E-49E1-A343-D164EE882036}"/>
                </c:ext>
              </c:extLst>
            </c:dLbl>
            <c:dLbl>
              <c:idx val="7"/>
              <c:layout>
                <c:manualLayout>
                  <c:x val="-2.5416262478843862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4E-49E1-A343-D164EE8820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Data!$A$225:$A$234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Data!$B$225:$B$234</c:f>
              <c:numCache>
                <c:formatCode>General</c:formatCode>
                <c:ptCount val="10"/>
                <c:pt idx="0">
                  <c:v>308</c:v>
                </c:pt>
                <c:pt idx="1">
                  <c:v>333</c:v>
                </c:pt>
                <c:pt idx="2">
                  <c:v>329</c:v>
                </c:pt>
                <c:pt idx="3">
                  <c:v>309</c:v>
                </c:pt>
                <c:pt idx="4">
                  <c:v>343</c:v>
                </c:pt>
                <c:pt idx="5">
                  <c:v>422</c:v>
                </c:pt>
                <c:pt idx="6">
                  <c:v>512</c:v>
                </c:pt>
                <c:pt idx="7">
                  <c:v>607</c:v>
                </c:pt>
                <c:pt idx="8">
                  <c:v>611</c:v>
                </c:pt>
                <c:pt idx="9">
                  <c:v>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4E-49E1-A343-D164EE882036}"/>
            </c:ext>
          </c:extLst>
        </c:ser>
        <c:ser>
          <c:idx val="1"/>
          <c:order val="1"/>
          <c:tx>
            <c:strRef>
              <c:f>Data!$C$206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Data!$A$225:$A$234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Data!$C$225:$C$234</c:f>
              <c:numCache>
                <c:formatCode>General</c:formatCode>
                <c:ptCount val="10"/>
                <c:pt idx="0">
                  <c:v>137</c:v>
                </c:pt>
                <c:pt idx="1">
                  <c:v>138</c:v>
                </c:pt>
                <c:pt idx="2">
                  <c:v>128</c:v>
                </c:pt>
                <c:pt idx="3">
                  <c:v>98</c:v>
                </c:pt>
                <c:pt idx="4">
                  <c:v>135</c:v>
                </c:pt>
                <c:pt idx="5">
                  <c:v>128</c:v>
                </c:pt>
                <c:pt idx="6">
                  <c:v>129</c:v>
                </c:pt>
                <c:pt idx="7">
                  <c:v>143</c:v>
                </c:pt>
                <c:pt idx="8">
                  <c:v>122</c:v>
                </c:pt>
                <c:pt idx="9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4E-49E1-A343-D164EE882036}"/>
            </c:ext>
          </c:extLst>
        </c:ser>
        <c:ser>
          <c:idx val="2"/>
          <c:order val="2"/>
          <c:tx>
            <c:strRef>
              <c:f>Data!$D$206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981431495130605E-2"/>
                  <c:y val="2.1809649448269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8A-4A35-8935-BF48EF8A9AAF}"/>
                </c:ext>
              </c:extLst>
            </c:dLbl>
            <c:dLbl>
              <c:idx val="1"/>
              <c:layout>
                <c:manualLayout>
                  <c:x val="-2.2456562379080947E-2"/>
                  <c:y val="2.7567471932500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4E-49E1-A343-D164EE882036}"/>
                </c:ext>
              </c:extLst>
            </c:dLbl>
            <c:dLbl>
              <c:idx val="2"/>
              <c:layout>
                <c:manualLayout>
                  <c:x val="-2.0383957333930103E-2"/>
                  <c:y val="-2.174080334199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74E-49E1-A343-D164EE882036}"/>
                </c:ext>
              </c:extLst>
            </c:dLbl>
            <c:dLbl>
              <c:idx val="3"/>
              <c:layout>
                <c:manualLayout>
                  <c:x val="-2.2461573964000503E-2"/>
                  <c:y val="-2.705593574363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8A-4A35-8935-BF48EF8A9AAF}"/>
                </c:ext>
              </c:extLst>
            </c:dLbl>
            <c:dLbl>
              <c:idx val="4"/>
              <c:layout>
                <c:manualLayout>
                  <c:x val="-1.831144552756838E-2"/>
                  <c:y val="2.8869879484959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74E-49E1-A343-D164EE882036}"/>
                </c:ext>
              </c:extLst>
            </c:dLbl>
            <c:dLbl>
              <c:idx val="5"/>
              <c:layout>
                <c:manualLayout>
                  <c:x val="-2.2456562379081054E-2"/>
                  <c:y val="2.9742617251377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74E-49E1-A343-D164EE882036}"/>
                </c:ext>
              </c:extLst>
            </c:dLbl>
            <c:dLbl>
              <c:idx val="6"/>
              <c:layout>
                <c:manualLayout>
                  <c:x val="-2.2456588043031803E-2"/>
                  <c:y val="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74E-49E1-A343-D164EE8820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Data!$A$225:$A$234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Data!$D$225:$D$234</c:f>
              <c:numCache>
                <c:formatCode>General</c:formatCode>
                <c:ptCount val="10"/>
                <c:pt idx="0">
                  <c:v>232</c:v>
                </c:pt>
                <c:pt idx="1">
                  <c:v>285</c:v>
                </c:pt>
                <c:pt idx="2">
                  <c:v>377</c:v>
                </c:pt>
                <c:pt idx="3">
                  <c:v>362</c:v>
                </c:pt>
                <c:pt idx="4">
                  <c:v>339</c:v>
                </c:pt>
                <c:pt idx="5">
                  <c:v>355</c:v>
                </c:pt>
                <c:pt idx="6">
                  <c:v>304</c:v>
                </c:pt>
                <c:pt idx="7">
                  <c:v>294</c:v>
                </c:pt>
                <c:pt idx="8">
                  <c:v>288</c:v>
                </c:pt>
                <c:pt idx="9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74E-49E1-A343-D164EE882036}"/>
            </c:ext>
          </c:extLst>
        </c:ser>
        <c:ser>
          <c:idx val="3"/>
          <c:order val="3"/>
          <c:tx>
            <c:strRef>
              <c:f>Data!$E$206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976750825125772E-2"/>
                  <c:y val="-2.30505281456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74E-49E1-A343-D164EE882036}"/>
                </c:ext>
              </c:extLst>
            </c:dLbl>
            <c:dLbl>
              <c:idx val="7"/>
              <c:layout>
                <c:manualLayout>
                  <c:x val="-2.8407465733449988E-2"/>
                  <c:y val="-2.5240792443802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4E-49E1-A343-D164EE8820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Data!$A$225:$A$234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Data!$E$225:$E$234</c:f>
              <c:numCache>
                <c:formatCode>General</c:formatCode>
                <c:ptCount val="10"/>
                <c:pt idx="0">
                  <c:v>369</c:v>
                </c:pt>
                <c:pt idx="1">
                  <c:v>423</c:v>
                </c:pt>
                <c:pt idx="2">
                  <c:v>505</c:v>
                </c:pt>
                <c:pt idx="3">
                  <c:v>460</c:v>
                </c:pt>
                <c:pt idx="4">
                  <c:v>474</c:v>
                </c:pt>
                <c:pt idx="5">
                  <c:v>483</c:v>
                </c:pt>
                <c:pt idx="6">
                  <c:v>433</c:v>
                </c:pt>
                <c:pt idx="7">
                  <c:v>437</c:v>
                </c:pt>
                <c:pt idx="8">
                  <c:v>410</c:v>
                </c:pt>
                <c:pt idx="9">
                  <c:v>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74E-49E1-A343-D164EE8820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889856"/>
        <c:axId val="48891392"/>
      </c:lineChart>
      <c:catAx>
        <c:axId val="4888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9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891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89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3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COMPUTER SCIENCE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168739312691351"/>
          <c:y val="1.74584783753580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503340279623113E-2"/>
          <c:y val="0.19773371260529607"/>
          <c:w val="0.9145907473309605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Data!$H$206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001803187476149E-2"/>
                  <c:y val="-2.52122644538926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AF-47D0-A464-3E426B44E18A}"/>
                </c:ext>
              </c:extLst>
            </c:dLbl>
            <c:dLbl>
              <c:idx val="1"/>
              <c:layout>
                <c:manualLayout>
                  <c:x val="-1.9531753869279102E-2"/>
                  <c:y val="-2.7388387218318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AF-47D0-A464-3E426B44E18A}"/>
                </c:ext>
              </c:extLst>
            </c:dLbl>
            <c:dLbl>
              <c:idx val="2"/>
              <c:layout>
                <c:manualLayout>
                  <c:x val="-2.2474998616293939E-2"/>
                  <c:y val="-2.956228350738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AF-47D0-A464-3E426B44E18A}"/>
                </c:ext>
              </c:extLst>
            </c:dLbl>
            <c:dLbl>
              <c:idx val="4"/>
              <c:layout>
                <c:manualLayout>
                  <c:x val="-2.8375936914655925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AF-47D0-A464-3E426B44E18A}"/>
                </c:ext>
              </c:extLst>
            </c:dLbl>
            <c:dLbl>
              <c:idx val="5"/>
              <c:layout>
                <c:manualLayout>
                  <c:x val="-1.3232728679785364E-2"/>
                  <c:y val="-2.19851314397218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08-4D34-979D-861B4AA87A79}"/>
                </c:ext>
              </c:extLst>
            </c:dLbl>
            <c:dLbl>
              <c:idx val="6"/>
              <c:layout>
                <c:manualLayout>
                  <c:x val="-1.5060745071164615E-2"/>
                  <c:y val="-2.5299913427051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27-466C-BFB4-AF6FE1190C44}"/>
                </c:ext>
              </c:extLst>
            </c:dLbl>
            <c:dLbl>
              <c:idx val="7"/>
              <c:layout>
                <c:manualLayout>
                  <c:x val="-2.2458893348811081E-2"/>
                  <c:y val="-2.95758269090709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AF-47D0-A464-3E426B44E18A}"/>
                </c:ext>
              </c:extLst>
            </c:dLbl>
            <c:dLbl>
              <c:idx val="8"/>
              <c:layout>
                <c:manualLayout>
                  <c:x val="-1.9496913607219633E-2"/>
                  <c:y val="-3.8276194268538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AF-47D0-A464-3E426B44E18A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Data!$G$225:$G$234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Data!$H$225:$H$234</c:f>
              <c:numCache>
                <c:formatCode>General</c:formatCode>
                <c:ptCount val="10"/>
                <c:pt idx="0">
                  <c:v>523</c:v>
                </c:pt>
                <c:pt idx="1">
                  <c:v>639</c:v>
                </c:pt>
                <c:pt idx="2">
                  <c:v>1054</c:v>
                </c:pt>
                <c:pt idx="3">
                  <c:v>1206</c:v>
                </c:pt>
                <c:pt idx="4">
                  <c:v>1102</c:v>
                </c:pt>
                <c:pt idx="5">
                  <c:v>634</c:v>
                </c:pt>
                <c:pt idx="6">
                  <c:v>604</c:v>
                </c:pt>
                <c:pt idx="7">
                  <c:v>584</c:v>
                </c:pt>
                <c:pt idx="8">
                  <c:v>474</c:v>
                </c:pt>
                <c:pt idx="9">
                  <c:v>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AF-47D0-A464-3E426B44E18A}"/>
            </c:ext>
          </c:extLst>
        </c:ser>
        <c:ser>
          <c:idx val="1"/>
          <c:order val="1"/>
          <c:tx>
            <c:strRef>
              <c:f>Data!$I$206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1.6518650088809948E-2"/>
                  <c:y val="1.325926536669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08-4D34-979D-861B4AA87A79}"/>
                </c:ext>
              </c:extLst>
            </c:dLbl>
            <c:dLbl>
              <c:idx val="9"/>
              <c:layout>
                <c:manualLayout>
                  <c:x val="-1.916814683244545E-2"/>
                  <c:y val="1.4392580835772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27-466C-BFB4-AF6FE1190C4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Data!$G$225:$G$234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Data!$I$225:$I$234</c:f>
              <c:numCache>
                <c:formatCode>General</c:formatCode>
                <c:ptCount val="10"/>
                <c:pt idx="0">
                  <c:v>99</c:v>
                </c:pt>
                <c:pt idx="1">
                  <c:v>155</c:v>
                </c:pt>
                <c:pt idx="2">
                  <c:v>323</c:v>
                </c:pt>
                <c:pt idx="3">
                  <c:v>315</c:v>
                </c:pt>
                <c:pt idx="4">
                  <c:v>227</c:v>
                </c:pt>
                <c:pt idx="5">
                  <c:v>116</c:v>
                </c:pt>
                <c:pt idx="6">
                  <c:v>141</c:v>
                </c:pt>
                <c:pt idx="7">
                  <c:v>86</c:v>
                </c:pt>
                <c:pt idx="8">
                  <c:v>50</c:v>
                </c:pt>
                <c:pt idx="9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AF-47D0-A464-3E426B44E18A}"/>
            </c:ext>
          </c:extLst>
        </c:ser>
        <c:ser>
          <c:idx val="2"/>
          <c:order val="2"/>
          <c:tx>
            <c:strRef>
              <c:f>Data!$J$206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36425260937817E-2"/>
                  <c:y val="-1.4350147503992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AF-47D0-A464-3E426B44E18A}"/>
                </c:ext>
              </c:extLst>
            </c:dLbl>
            <c:dLbl>
              <c:idx val="6"/>
              <c:layout>
                <c:manualLayout>
                  <c:x val="-1.7725066782282937E-2"/>
                  <c:y val="-2.1809512030891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27-466C-BFB4-AF6FE1190C44}"/>
                </c:ext>
              </c:extLst>
            </c:dLbl>
            <c:dLbl>
              <c:idx val="7"/>
              <c:layout>
                <c:manualLayout>
                  <c:x val="-2.2431691603959705E-2"/>
                  <c:y val="2.2626470223032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D4-449D-AD38-086D4DFCDA30}"/>
                </c:ext>
              </c:extLst>
            </c:dLbl>
            <c:dLbl>
              <c:idx val="8"/>
              <c:layout>
                <c:manualLayout>
                  <c:x val="-2.097674624597325E-2"/>
                  <c:y val="2.0592337607013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AF-47D0-A464-3E426B44E18A}"/>
                </c:ext>
              </c:extLst>
            </c:dLbl>
            <c:dLbl>
              <c:idx val="9"/>
              <c:layout>
                <c:manualLayout>
                  <c:x val="-2.097675082512588E-2"/>
                  <c:y val="2.480156538344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AF-47D0-A464-3E426B44E1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Data!$G$225:$G$234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Data!$J$225:$J$234</c:f>
              <c:numCache>
                <c:formatCode>General</c:formatCode>
                <c:ptCount val="10"/>
                <c:pt idx="0">
                  <c:v>175</c:v>
                </c:pt>
                <c:pt idx="1">
                  <c:v>246</c:v>
                </c:pt>
                <c:pt idx="2">
                  <c:v>377</c:v>
                </c:pt>
                <c:pt idx="3">
                  <c:v>411</c:v>
                </c:pt>
                <c:pt idx="4">
                  <c:v>594</c:v>
                </c:pt>
                <c:pt idx="5">
                  <c:v>408</c:v>
                </c:pt>
                <c:pt idx="6">
                  <c:v>254</c:v>
                </c:pt>
                <c:pt idx="7">
                  <c:v>233</c:v>
                </c:pt>
                <c:pt idx="8">
                  <c:v>212</c:v>
                </c:pt>
                <c:pt idx="9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D8AF-47D0-A464-3E426B44E18A}"/>
            </c:ext>
          </c:extLst>
        </c:ser>
        <c:ser>
          <c:idx val="3"/>
          <c:order val="3"/>
          <c:tx>
            <c:strRef>
              <c:f>Data!$K$206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443062680427987E-2"/>
                  <c:y val="-2.5243435108947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8AF-47D0-A464-3E426B44E18A}"/>
                </c:ext>
              </c:extLst>
            </c:dLbl>
            <c:dLbl>
              <c:idx val="1"/>
              <c:layout>
                <c:manualLayout>
                  <c:x val="-2.2456588043031803E-2"/>
                  <c:y val="-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8AF-47D0-A464-3E426B44E18A}"/>
                </c:ext>
              </c:extLst>
            </c:dLbl>
            <c:dLbl>
              <c:idx val="2"/>
              <c:layout>
                <c:manualLayout>
                  <c:x val="-2.0976750825125772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8AF-47D0-A464-3E426B44E18A}"/>
                </c:ext>
              </c:extLst>
            </c:dLbl>
            <c:dLbl>
              <c:idx val="3"/>
              <c:layout>
                <c:manualLayout>
                  <c:x val="-2.0976750825125824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8AF-47D0-A464-3E426B44E18A}"/>
                </c:ext>
              </c:extLst>
            </c:dLbl>
            <c:dLbl>
              <c:idx val="4"/>
              <c:layout>
                <c:manualLayout>
                  <c:x val="-2.1006580614715005E-2"/>
                  <c:y val="-3.173737866779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AF-47D0-A464-3E426B44E18A}"/>
                </c:ext>
              </c:extLst>
            </c:dLbl>
            <c:dLbl>
              <c:idx val="5"/>
              <c:layout>
                <c:manualLayout>
                  <c:x val="-1.5375076339258659E-2"/>
                  <c:y val="-2.1291860768712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AF-47D0-A464-3E426B44E18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Data!$G$225:$G$234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Data!$K$225:$K$234</c:f>
              <c:numCache>
                <c:formatCode>General</c:formatCode>
                <c:ptCount val="10"/>
                <c:pt idx="0">
                  <c:v>274</c:v>
                </c:pt>
                <c:pt idx="1">
                  <c:v>401</c:v>
                </c:pt>
                <c:pt idx="2">
                  <c:v>700</c:v>
                </c:pt>
                <c:pt idx="3">
                  <c:v>726</c:v>
                </c:pt>
                <c:pt idx="4">
                  <c:v>821</c:v>
                </c:pt>
                <c:pt idx="5">
                  <c:v>524</c:v>
                </c:pt>
                <c:pt idx="6">
                  <c:v>395</c:v>
                </c:pt>
                <c:pt idx="7">
                  <c:v>319</c:v>
                </c:pt>
                <c:pt idx="8">
                  <c:v>262</c:v>
                </c:pt>
                <c:pt idx="9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8AF-47D0-A464-3E426B44E1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8904832"/>
        <c:axId val="48918912"/>
      </c:lineChart>
      <c:catAx>
        <c:axId val="489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18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918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04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07473309608543"/>
          <c:y val="0.95942408376963351"/>
          <c:w val="0.38345195729537362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DATA</a:t>
            </a:r>
            <a:r>
              <a:rPr lang="en-U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ANALYTICS</a:t>
            </a: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(Note: Major introduced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in Fall 2016)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4056939501779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3328663098608E-2"/>
          <c:y val="0.19469884981654781"/>
          <c:w val="0.91075917397117812"/>
          <c:h val="0.69446815069812851"/>
        </c:manualLayout>
      </c:layout>
      <c:lineChart>
        <c:grouping val="standard"/>
        <c:varyColors val="0"/>
        <c:ser>
          <c:idx val="0"/>
          <c:order val="0"/>
          <c:tx>
            <c:strRef>
              <c:f>Data!$B$463</c:f>
              <c:strCache>
                <c:ptCount val="1"/>
                <c:pt idx="0">
                  <c:v>G-APPS</c:v>
                </c:pt>
              </c:strCache>
              <c:extLst xmlns:c15="http://schemas.microsoft.com/office/drawing/2012/chart"/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24-4E9D-B738-FC91BFDEA50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24-4E9D-B738-FC91BFDEA5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24-4E9D-B738-FC91BFDEA50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24-4E9D-B738-FC91BFDEA501}"/>
                </c:ext>
              </c:extLst>
            </c:dLbl>
            <c:dLbl>
              <c:idx val="8"/>
              <c:layout>
                <c:manualLayout>
                  <c:x val="-1.9496169929211694E-2"/>
                  <c:y val="-2.9729004948252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0E-4939-8915-A6EBE9C43A9E}"/>
                </c:ext>
              </c:extLst>
            </c:dLbl>
            <c:dLbl>
              <c:idx val="9"/>
              <c:layout>
                <c:manualLayout>
                  <c:x val="-2.39349863613251E-2"/>
                  <c:y val="-2.3172080467225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E-4939-8915-A6EBE9C43A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Data!$A$469:$A$478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  <c:extLst xmlns:c15="http://schemas.microsoft.com/office/drawing/2012/chart"/>
            </c:strRef>
          </c:cat>
          <c:val>
            <c:numRef>
              <c:f>Data!$B$469:$B$478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109</c:v>
                </c:pt>
                <c:pt idx="6">
                  <c:v>146</c:v>
                </c:pt>
                <c:pt idx="7">
                  <c:v>144</c:v>
                </c:pt>
                <c:pt idx="8">
                  <c:v>164</c:v>
                </c:pt>
                <c:pt idx="9">
                  <c:v>145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E60E-4939-8915-A6EBE9C43A9E}"/>
            </c:ext>
          </c:extLst>
        </c:ser>
        <c:ser>
          <c:idx val="1"/>
          <c:order val="1"/>
          <c:tx>
            <c:strRef>
              <c:f>Data!$C$463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0E-4939-8915-A6EBE9C43A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0E-4939-8915-A6EBE9C43A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0E-4939-8915-A6EBE9C43A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0E-4939-8915-A6EBE9C43A9E}"/>
                </c:ext>
              </c:extLst>
            </c:dLbl>
            <c:dLbl>
              <c:idx val="4"/>
              <c:layout>
                <c:manualLayout>
                  <c:x val="-8.6835389212782897E-17"/>
                  <c:y val="-6.98080279232124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0E-4939-8915-A6EBE9C43A9E}"/>
                </c:ext>
              </c:extLst>
            </c:dLbl>
            <c:dLbl>
              <c:idx val="5"/>
              <c:layout>
                <c:manualLayout>
                  <c:x val="-1.6583264569726384E-2"/>
                  <c:y val="-2.0063074576410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0E-4939-8915-A6EBE9C43A9E}"/>
                </c:ext>
              </c:extLst>
            </c:dLbl>
            <c:dLbl>
              <c:idx val="6"/>
              <c:layout>
                <c:manualLayout>
                  <c:x val="-1.9231259854765547E-2"/>
                  <c:y val="2.1835526815025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0E-4939-8915-A6EBE9C43A9E}"/>
                </c:ext>
              </c:extLst>
            </c:dLbl>
            <c:dLbl>
              <c:idx val="7"/>
              <c:layout>
                <c:manualLayout>
                  <c:x val="-1.8820614290815219E-2"/>
                  <c:y val="2.0540005445790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0E-4939-8915-A6EBE9C43A9E}"/>
                </c:ext>
              </c:extLst>
            </c:dLbl>
            <c:dLbl>
              <c:idx val="8"/>
              <c:layout>
                <c:manualLayout>
                  <c:x val="-1.7382597598218665E-2"/>
                  <c:y val="-2.5298033437705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60E-4939-8915-A6EBE9C43A9E}"/>
                </c:ext>
              </c:extLst>
            </c:dLbl>
            <c:dLbl>
              <c:idx val="9"/>
              <c:layout>
                <c:manualLayout>
                  <c:x val="-1.9185127757368574E-2"/>
                  <c:y val="-2.5313828291398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60E-4939-8915-A6EBE9C43A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Data!$A$469:$A$478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Data!$C$469:$C$478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19</c:v>
                </c:pt>
                <c:pt idx="6">
                  <c:v>22</c:v>
                </c:pt>
                <c:pt idx="7">
                  <c:v>13</c:v>
                </c:pt>
                <c:pt idx="8">
                  <c:v>14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60E-4939-8915-A6EBE9C43A9E}"/>
            </c:ext>
          </c:extLst>
        </c:ser>
        <c:ser>
          <c:idx val="2"/>
          <c:order val="2"/>
          <c:tx>
            <c:strRef>
              <c:f>Data!$D$463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60E-4939-8915-A6EBE9C43A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60E-4939-8915-A6EBE9C43A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60E-4939-8915-A6EBE9C43A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60E-4939-8915-A6EBE9C43A9E}"/>
                </c:ext>
              </c:extLst>
            </c:dLbl>
            <c:dLbl>
              <c:idx val="4"/>
              <c:layout>
                <c:manualLayout>
                  <c:x val="2.3682652457074323E-3"/>
                  <c:y val="1.7452006980802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60E-4939-8915-A6EBE9C43A9E}"/>
                </c:ext>
              </c:extLst>
            </c:dLbl>
            <c:dLbl>
              <c:idx val="5"/>
              <c:layout>
                <c:manualLayout>
                  <c:x val="-1.0071933725868636E-2"/>
                  <c:y val="1.8762006843385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60E-4939-8915-A6EBE9C43A9E}"/>
                </c:ext>
              </c:extLst>
            </c:dLbl>
            <c:dLbl>
              <c:idx val="6"/>
              <c:layout>
                <c:manualLayout>
                  <c:x val="-1.7163116599767922E-2"/>
                  <c:y val="-2.4441741902681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60E-4939-8915-A6EBE9C43A9E}"/>
                </c:ext>
              </c:extLst>
            </c:dLbl>
            <c:dLbl>
              <c:idx val="7"/>
              <c:layout>
                <c:manualLayout>
                  <c:x val="-1.9159405695957633E-2"/>
                  <c:y val="-2.9214419205452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60E-4939-8915-A6EBE9C43A9E}"/>
                </c:ext>
              </c:extLst>
            </c:dLbl>
            <c:dLbl>
              <c:idx val="8"/>
              <c:layout>
                <c:manualLayout>
                  <c:x val="-1.4798372179060304E-2"/>
                  <c:y val="-2.610114192495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60E-4939-8915-A6EBE9C43A9E}"/>
                </c:ext>
              </c:extLst>
            </c:dLbl>
            <c:dLbl>
              <c:idx val="9"/>
              <c:layout>
                <c:manualLayout>
                  <c:x val="-2.0717721050684423E-2"/>
                  <c:y val="-2.610114192495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60E-4939-8915-A6EBE9C43A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Data!$A$469:$A$478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Data!$D$469:$D$478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8</c:v>
                </c:pt>
                <c:pt idx="6">
                  <c:v>32</c:v>
                </c:pt>
                <c:pt idx="7">
                  <c:v>45</c:v>
                </c:pt>
                <c:pt idx="8">
                  <c:v>39</c:v>
                </c:pt>
                <c:pt idx="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60E-4939-8915-A6EBE9C43A9E}"/>
            </c:ext>
          </c:extLst>
        </c:ser>
        <c:ser>
          <c:idx val="3"/>
          <c:order val="3"/>
          <c:tx>
            <c:strRef>
              <c:f>Data!$E$463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60E-4939-8915-A6EBE9C43A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60E-4939-8915-A6EBE9C43A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60E-4939-8915-A6EBE9C43A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60E-4939-8915-A6EBE9C43A9E}"/>
                </c:ext>
              </c:extLst>
            </c:dLbl>
            <c:dLbl>
              <c:idx val="4"/>
              <c:layout>
                <c:manualLayout>
                  <c:x val="-2.1012390080951633E-2"/>
                  <c:y val="-1.5276875056197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60E-4939-8915-A6EBE9C43A9E}"/>
                </c:ext>
              </c:extLst>
            </c:dLbl>
            <c:dLbl>
              <c:idx val="5"/>
              <c:layout>
                <c:manualLayout>
                  <c:x val="-1.8352657072395345E-2"/>
                  <c:y val="-2.5294141897184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60E-4939-8915-A6EBE9C43A9E}"/>
                </c:ext>
              </c:extLst>
            </c:dLbl>
            <c:dLbl>
              <c:idx val="6"/>
              <c:layout>
                <c:manualLayout>
                  <c:x val="-2.2193033703807472E-2"/>
                  <c:y val="-3.0472393170991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60E-4939-8915-A6EBE9C43A9E}"/>
                </c:ext>
              </c:extLst>
            </c:dLbl>
            <c:dLbl>
              <c:idx val="7"/>
              <c:layout>
                <c:manualLayout>
                  <c:x val="-2.1816529315633548E-2"/>
                  <c:y val="-2.7430861517514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60E-4939-8915-A6EBE9C43A9E}"/>
                </c:ext>
              </c:extLst>
            </c:dLbl>
            <c:dLbl>
              <c:idx val="8"/>
              <c:layout>
                <c:manualLayout>
                  <c:x val="-1.8847594050743547E-2"/>
                  <c:y val="-2.9575792983849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60E-4939-8915-A6EBE9C43A9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Data!$A$469:$A$478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Data!$E$469:$E$478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27</c:v>
                </c:pt>
                <c:pt idx="6">
                  <c:v>54</c:v>
                </c:pt>
                <c:pt idx="7">
                  <c:v>58</c:v>
                </c:pt>
                <c:pt idx="8">
                  <c:v>53</c:v>
                </c:pt>
                <c:pt idx="9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E60E-4939-8915-A6EBE9C43A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017984"/>
        <c:axId val="49019520"/>
        <c:extLst/>
      </c:lineChart>
      <c:catAx>
        <c:axId val="4901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1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019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17984"/>
        <c:crosses val="autoZero"/>
        <c:crossBetween val="between"/>
        <c:majorUnit val="30"/>
        <c:minorUnit val="1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ENGLISH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104689743970684"/>
          <c:y val="1.9633573535771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20269691593756E-2"/>
          <c:y val="0.23255827105164484"/>
          <c:w val="0.89239322887080841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Data!$N$236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Data!$M$255:$M$264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Data!$N$255:$N$264</c:f>
              <c:numCache>
                <c:formatCode>General</c:formatCode>
                <c:ptCount val="10"/>
                <c:pt idx="0">
                  <c:v>142</c:v>
                </c:pt>
                <c:pt idx="1">
                  <c:v>120</c:v>
                </c:pt>
                <c:pt idx="2">
                  <c:v>120</c:v>
                </c:pt>
                <c:pt idx="3">
                  <c:v>97</c:v>
                </c:pt>
                <c:pt idx="4">
                  <c:v>99</c:v>
                </c:pt>
                <c:pt idx="5">
                  <c:v>95</c:v>
                </c:pt>
                <c:pt idx="6">
                  <c:v>77</c:v>
                </c:pt>
                <c:pt idx="7">
                  <c:v>71</c:v>
                </c:pt>
                <c:pt idx="8">
                  <c:v>68</c:v>
                </c:pt>
                <c:pt idx="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8-4838-BB5E-635495EA5339}"/>
            </c:ext>
          </c:extLst>
        </c:ser>
        <c:ser>
          <c:idx val="1"/>
          <c:order val="1"/>
          <c:tx>
            <c:strRef>
              <c:f>Data!$O$236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Data!$M$255:$M$264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Data!$O$255:$O$264</c:f>
              <c:numCache>
                <c:formatCode>General</c:formatCode>
                <c:ptCount val="10"/>
                <c:pt idx="0">
                  <c:v>15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  <c:pt idx="4">
                  <c:v>16</c:v>
                </c:pt>
                <c:pt idx="5">
                  <c:v>18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8-4838-BB5E-635495EA5339}"/>
            </c:ext>
          </c:extLst>
        </c:ser>
        <c:ser>
          <c:idx val="2"/>
          <c:order val="2"/>
          <c:tx>
            <c:strRef>
              <c:f>Data!$P$236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Data!$M$255:$M$264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Data!$P$255:$P$264</c:f>
              <c:numCache>
                <c:formatCode>General</c:formatCode>
                <c:ptCount val="10"/>
                <c:pt idx="0">
                  <c:v>157</c:v>
                </c:pt>
                <c:pt idx="1">
                  <c:v>129</c:v>
                </c:pt>
                <c:pt idx="2">
                  <c:v>126</c:v>
                </c:pt>
                <c:pt idx="3">
                  <c:v>108</c:v>
                </c:pt>
                <c:pt idx="4">
                  <c:v>115</c:v>
                </c:pt>
                <c:pt idx="5">
                  <c:v>113</c:v>
                </c:pt>
                <c:pt idx="6">
                  <c:v>93</c:v>
                </c:pt>
                <c:pt idx="7">
                  <c:v>82</c:v>
                </c:pt>
                <c:pt idx="8">
                  <c:v>72</c:v>
                </c:pt>
                <c:pt idx="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A8-4838-BB5E-635495EA53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130112"/>
        <c:axId val="49131904"/>
      </c:lineChart>
      <c:catAx>
        <c:axId val="491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131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3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33451957295411"/>
          <c:y val="0.95942408376963351"/>
          <c:w val="0.3131672597864767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COLLEGE OF LIBERAL ARTS AND SCIENCES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 2021 Program Headcount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0160536599591731"/>
          <c:y val="1.96335554064252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41362906773166E-2"/>
          <c:y val="0.23691099476439806"/>
          <c:w val="0.90127225217824469"/>
          <c:h val="0.70811518324607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Data!$D$3:$D$21</c:f>
              <c:strCache>
                <c:ptCount val="19"/>
                <c:pt idx="0">
                  <c:v>ART</c:v>
                </c:pt>
                <c:pt idx="1">
                  <c:v>ATH</c:v>
                </c:pt>
                <c:pt idx="2">
                  <c:v>BIO</c:v>
                </c:pt>
                <c:pt idx="3">
                  <c:v>BCH</c:v>
                </c:pt>
                <c:pt idx="4">
                  <c:v>CHE</c:v>
                </c:pt>
                <c:pt idx="5">
                  <c:v>COM</c:v>
                </c:pt>
                <c:pt idx="6">
                  <c:v>CSC</c:v>
                </c:pt>
                <c:pt idx="7">
                  <c:v>DAT</c:v>
                </c:pt>
                <c:pt idx="8">
                  <c:v>ENG</c:v>
                </c:pt>
                <c:pt idx="9">
                  <c:v>EXR</c:v>
                </c:pt>
                <c:pt idx="10">
                  <c:v>HIS</c:v>
                </c:pt>
                <c:pt idx="11">
                  <c:v>ISS</c:v>
                </c:pt>
                <c:pt idx="12">
                  <c:v>LIS/INO</c:v>
                </c:pt>
                <c:pt idx="13">
                  <c:v>MAT</c:v>
                </c:pt>
                <c:pt idx="14">
                  <c:v>MLS</c:v>
                </c:pt>
                <c:pt idx="15">
                  <c:v>PHI</c:v>
                </c:pt>
                <c:pt idx="16">
                  <c:v>PSY</c:v>
                </c:pt>
                <c:pt idx="17">
                  <c:v>SOA</c:v>
                </c:pt>
                <c:pt idx="18">
                  <c:v>THE</c:v>
                </c:pt>
              </c:strCache>
            </c:strRef>
          </c:cat>
          <c:val>
            <c:numRef>
              <c:f>Data!$B$3:$B$21</c:f>
              <c:numCache>
                <c:formatCode>General</c:formatCode>
                <c:ptCount val="19"/>
                <c:pt idx="0">
                  <c:v>24</c:v>
                </c:pt>
                <c:pt idx="1">
                  <c:v>2</c:v>
                </c:pt>
                <c:pt idx="2">
                  <c:v>166</c:v>
                </c:pt>
                <c:pt idx="3">
                  <c:v>26</c:v>
                </c:pt>
                <c:pt idx="4">
                  <c:v>20</c:v>
                </c:pt>
                <c:pt idx="5">
                  <c:v>121</c:v>
                </c:pt>
                <c:pt idx="6">
                  <c:v>615</c:v>
                </c:pt>
                <c:pt idx="7">
                  <c:v>56</c:v>
                </c:pt>
                <c:pt idx="8">
                  <c:v>65</c:v>
                </c:pt>
                <c:pt idx="9">
                  <c:v>79</c:v>
                </c:pt>
                <c:pt idx="10">
                  <c:v>95</c:v>
                </c:pt>
                <c:pt idx="11">
                  <c:v>71</c:v>
                </c:pt>
                <c:pt idx="12">
                  <c:v>54</c:v>
                </c:pt>
                <c:pt idx="13">
                  <c:v>55</c:v>
                </c:pt>
                <c:pt idx="14">
                  <c:v>20</c:v>
                </c:pt>
                <c:pt idx="15">
                  <c:v>24</c:v>
                </c:pt>
                <c:pt idx="16">
                  <c:v>236</c:v>
                </c:pt>
                <c:pt idx="17">
                  <c:v>15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0D-448E-AE37-B2E68317F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146112"/>
        <c:axId val="49911680"/>
      </c:barChart>
      <c:catAx>
        <c:axId val="4914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1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11680"/>
        <c:scaling>
          <c:orientation val="minMax"/>
        </c:scaling>
        <c:delete val="0"/>
        <c:axPos val="l"/>
        <c:title>
          <c:tx>
            <c:rich>
              <a:bodyPr anchor="t" anchorCtr="0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28795811518325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461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ENGLISH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4744823568"/>
          <c:y val="1.5280749148803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41362906773166E-2"/>
          <c:y val="0.23256083201671568"/>
          <c:w val="0.902752089396150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Data!$B$236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416262478843862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C3-4E05-A25D-14DE61B24245}"/>
                </c:ext>
              </c:extLst>
            </c:dLbl>
            <c:dLbl>
              <c:idx val="4"/>
              <c:layout>
                <c:manualLayout>
                  <c:x val="-1.8262868118394702E-2"/>
                  <c:y val="-2.4929848428632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77-4E97-971B-16D9EB5DD191}"/>
                </c:ext>
              </c:extLst>
            </c:dLbl>
            <c:dLbl>
              <c:idx val="6"/>
              <c:layout>
                <c:manualLayout>
                  <c:x val="-2.2123566407695153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C3-4E05-A25D-14DE61B24245}"/>
                </c:ext>
              </c:extLst>
            </c:dLbl>
            <c:dLbl>
              <c:idx val="7"/>
              <c:layout>
                <c:manualLayout>
                  <c:x val="-2.0647314215337772E-2"/>
                  <c:y val="-2.739874494116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C3-4E05-A25D-14DE61B24245}"/>
                </c:ext>
              </c:extLst>
            </c:dLbl>
            <c:dLbl>
              <c:idx val="9"/>
              <c:layout>
                <c:manualLayout>
                  <c:x val="-1.3834678302867559E-2"/>
                  <c:y val="-2.4770169435626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C3-4E05-A25D-14DE61B242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Data!$A$255:$A$264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Data!$B$255:$B$264</c:f>
              <c:numCache>
                <c:formatCode>General</c:formatCode>
                <c:ptCount val="10"/>
                <c:pt idx="0">
                  <c:v>113</c:v>
                </c:pt>
                <c:pt idx="1">
                  <c:v>104</c:v>
                </c:pt>
                <c:pt idx="2">
                  <c:v>88</c:v>
                </c:pt>
                <c:pt idx="3">
                  <c:v>86</c:v>
                </c:pt>
                <c:pt idx="4">
                  <c:v>101</c:v>
                </c:pt>
                <c:pt idx="5">
                  <c:v>100</c:v>
                </c:pt>
                <c:pt idx="6">
                  <c:v>88</c:v>
                </c:pt>
                <c:pt idx="7">
                  <c:v>96</c:v>
                </c:pt>
                <c:pt idx="8">
                  <c:v>114</c:v>
                </c:pt>
                <c:pt idx="9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C3-4E05-A25D-14DE61B24245}"/>
            </c:ext>
          </c:extLst>
        </c:ser>
        <c:ser>
          <c:idx val="1"/>
          <c:order val="1"/>
          <c:tx>
            <c:strRef>
              <c:f>Data!$C$236</c:f>
              <c:strCache>
                <c:ptCount val="1"/>
                <c:pt idx="0">
                  <c:v>U-NEW</c:v>
                </c:pt>
              </c:strCache>
              <c:extLst xmlns:c15="http://schemas.microsoft.com/office/drawing/2012/chart"/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Data!$A$255:$A$264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  <c:extLst xmlns:c15="http://schemas.microsoft.com/office/drawing/2012/chart"/>
            </c:strRef>
          </c:cat>
          <c:val>
            <c:numRef>
              <c:f>Data!$C$255:$C$264</c:f>
              <c:numCache>
                <c:formatCode>General</c:formatCode>
                <c:ptCount val="10"/>
                <c:pt idx="0">
                  <c:v>37</c:v>
                </c:pt>
                <c:pt idx="1">
                  <c:v>32</c:v>
                </c:pt>
                <c:pt idx="2">
                  <c:v>35</c:v>
                </c:pt>
                <c:pt idx="3">
                  <c:v>27</c:v>
                </c:pt>
                <c:pt idx="4">
                  <c:v>31</c:v>
                </c:pt>
                <c:pt idx="5">
                  <c:v>28</c:v>
                </c:pt>
                <c:pt idx="6">
                  <c:v>17</c:v>
                </c:pt>
                <c:pt idx="7">
                  <c:v>11</c:v>
                </c:pt>
                <c:pt idx="8">
                  <c:v>23</c:v>
                </c:pt>
                <c:pt idx="9">
                  <c:v>12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B0C3-4E05-A25D-14DE61B24245}"/>
            </c:ext>
          </c:extLst>
        </c:ser>
        <c:ser>
          <c:idx val="2"/>
          <c:order val="2"/>
          <c:tx>
            <c:strRef>
              <c:f>Data!$D$236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705789662615463E-2"/>
                  <c:y val="2.1985268857099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1A-4518-AA51-D9292FE49F3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Data!$A$255:$A$264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Data!$D$255:$D$264</c:f>
              <c:numCache>
                <c:formatCode>General</c:formatCode>
                <c:ptCount val="10"/>
                <c:pt idx="0">
                  <c:v>105</c:v>
                </c:pt>
                <c:pt idx="1">
                  <c:v>88</c:v>
                </c:pt>
                <c:pt idx="2">
                  <c:v>85</c:v>
                </c:pt>
                <c:pt idx="3">
                  <c:v>70</c:v>
                </c:pt>
                <c:pt idx="4">
                  <c:v>68</c:v>
                </c:pt>
                <c:pt idx="5">
                  <c:v>67</c:v>
                </c:pt>
                <c:pt idx="6">
                  <c:v>60</c:v>
                </c:pt>
                <c:pt idx="7">
                  <c:v>60</c:v>
                </c:pt>
                <c:pt idx="8">
                  <c:v>45</c:v>
                </c:pt>
                <c:pt idx="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C3-4E05-A25D-14DE61B24245}"/>
            </c:ext>
          </c:extLst>
        </c:ser>
        <c:ser>
          <c:idx val="3"/>
          <c:order val="3"/>
          <c:tx>
            <c:strRef>
              <c:f>Data!$E$236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416262478843862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C3-4E05-A25D-14DE61B24245}"/>
                </c:ext>
              </c:extLst>
            </c:dLbl>
            <c:dLbl>
              <c:idx val="1"/>
              <c:layout>
                <c:manualLayout>
                  <c:x val="-2.3959729784054463E-2"/>
                  <c:y val="-2.3035627887460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0C3-4E05-A25D-14DE61B24245}"/>
                </c:ext>
              </c:extLst>
            </c:dLbl>
            <c:dLbl>
              <c:idx val="2"/>
              <c:layout>
                <c:manualLayout>
                  <c:x val="-2.2481523882766596E-2"/>
                  <c:y val="-2.9559543230016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C3-4E05-A25D-14DE61B24245}"/>
                </c:ext>
              </c:extLst>
            </c:dLbl>
            <c:dLbl>
              <c:idx val="3"/>
              <c:layout>
                <c:manualLayout>
                  <c:x val="-1.300858263054596E-2"/>
                  <c:y val="-2.6074397768341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0C3-4E05-A25D-14DE61B24245}"/>
                </c:ext>
              </c:extLst>
            </c:dLbl>
            <c:dLbl>
              <c:idx val="4"/>
              <c:layout>
                <c:manualLayout>
                  <c:x val="-1.6831652704157984E-2"/>
                  <c:y val="2.2350249412540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C3-4E05-A25D-14DE61B24245}"/>
                </c:ext>
              </c:extLst>
            </c:dLbl>
            <c:dLbl>
              <c:idx val="5"/>
              <c:layout>
                <c:manualLayout>
                  <c:x val="-1.6563244161384525E-2"/>
                  <c:y val="2.4798121675062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0C3-4E05-A25D-14DE61B24245}"/>
                </c:ext>
              </c:extLst>
            </c:dLbl>
            <c:dLbl>
              <c:idx val="6"/>
              <c:layout>
                <c:manualLayout>
                  <c:x val="-1.9163891971883094E-2"/>
                  <c:y val="2.91517557042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C3-4E05-A25D-14DE61B24245}"/>
                </c:ext>
              </c:extLst>
            </c:dLbl>
            <c:dLbl>
              <c:idx val="7"/>
              <c:layout>
                <c:manualLayout>
                  <c:x val="-1.7685836483248979E-2"/>
                  <c:y val="-2.08628576584665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0C3-4E05-A25D-14DE61B24245}"/>
                </c:ext>
              </c:extLst>
            </c:dLbl>
            <c:dLbl>
              <c:idx val="8"/>
              <c:layout>
                <c:manualLayout>
                  <c:x val="-1.7684089710964027E-2"/>
                  <c:y val="-2.3036635588970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0C3-4E05-A25D-14DE61B24245}"/>
                </c:ext>
              </c:extLst>
            </c:dLbl>
            <c:dLbl>
              <c:idx val="9"/>
              <c:layout>
                <c:manualLayout>
                  <c:x val="-1.6202943548575079E-2"/>
                  <c:y val="-2.1735169229500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0C3-4E05-A25D-14DE61B2424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Data!$A$255:$A$264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Data!$E$255:$E$264</c:f>
              <c:numCache>
                <c:formatCode>General</c:formatCode>
                <c:ptCount val="10"/>
                <c:pt idx="0">
                  <c:v>142</c:v>
                </c:pt>
                <c:pt idx="1">
                  <c:v>120</c:v>
                </c:pt>
                <c:pt idx="2">
                  <c:v>120</c:v>
                </c:pt>
                <c:pt idx="3">
                  <c:v>97</c:v>
                </c:pt>
                <c:pt idx="4">
                  <c:v>99</c:v>
                </c:pt>
                <c:pt idx="5">
                  <c:v>95</c:v>
                </c:pt>
                <c:pt idx="6">
                  <c:v>77</c:v>
                </c:pt>
                <c:pt idx="7">
                  <c:v>71</c:v>
                </c:pt>
                <c:pt idx="8">
                  <c:v>68</c:v>
                </c:pt>
                <c:pt idx="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0C3-4E05-A25D-14DE61B242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277184"/>
        <c:axId val="49881088"/>
        <c:extLst/>
      </c:lineChart>
      <c:catAx>
        <c:axId val="4927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810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7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3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ENGLISH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489916963226597"/>
          <c:y val="2.39965095986038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4650155412042E-2"/>
          <c:y val="0.1912340239688636"/>
          <c:w val="0.92259786476868322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Data!$H$236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9.6908667944038077E-3"/>
                  <c:y val="-2.04199475065616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A1-4E64-8566-8630768E1782}"/>
                </c:ext>
              </c:extLst>
            </c:dLbl>
            <c:dLbl>
              <c:idx val="5"/>
              <c:layout>
                <c:manualLayout>
                  <c:x val="-1.3251713263370057E-2"/>
                  <c:y val="-2.740079955168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1-4E64-8566-8630768E1782}"/>
                </c:ext>
              </c:extLst>
            </c:dLbl>
            <c:dLbl>
              <c:idx val="6"/>
              <c:layout>
                <c:manualLayout>
                  <c:x val="-1.9237883832778396E-2"/>
                  <c:y val="-2.610114192495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A1-4E64-8566-8630768E1782}"/>
                </c:ext>
              </c:extLst>
            </c:dLbl>
            <c:dLbl>
              <c:idx val="7"/>
              <c:layout>
                <c:manualLayout>
                  <c:x val="-4.732614462268506E-3"/>
                  <c:y val="-1.9550370339833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1-4E64-8566-8630768E1782}"/>
                </c:ext>
              </c:extLst>
            </c:dLbl>
            <c:dLbl>
              <c:idx val="8"/>
              <c:layout>
                <c:manualLayout>
                  <c:x val="-1.298536617203489E-2"/>
                  <c:y val="-2.34740487282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A1-4E64-8566-8630768E1782}"/>
                </c:ext>
              </c:extLst>
            </c:dLbl>
            <c:dLbl>
              <c:idx val="9"/>
              <c:layout>
                <c:manualLayout>
                  <c:x val="-1.7703820355788751E-2"/>
                  <c:y val="-2.3064389314991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A1-4E64-8566-8630768E17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Data!$G$255:$G$264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Data!$H$255:$H$264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18</c:v>
                </c:pt>
                <c:pt idx="4">
                  <c:v>11</c:v>
                </c:pt>
                <c:pt idx="5">
                  <c:v>9</c:v>
                </c:pt>
                <c:pt idx="6">
                  <c:v>16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A1-4E64-8566-8630768E1782}"/>
            </c:ext>
          </c:extLst>
        </c:ser>
        <c:ser>
          <c:idx val="1"/>
          <c:order val="1"/>
          <c:tx>
            <c:strRef>
              <c:f>Data!$I$236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8.7664974382642667E-3"/>
                  <c:y val="-2.5225570625661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1-4E64-8566-8630768E1782}"/>
                </c:ext>
              </c:extLst>
            </c:dLbl>
            <c:dLbl>
              <c:idx val="6"/>
              <c:layout>
                <c:manualLayout>
                  <c:x val="-1.5871312423349968E-2"/>
                  <c:y val="-1.8700337824819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A1-4E64-8566-8630768E1782}"/>
                </c:ext>
              </c:extLst>
            </c:dLbl>
            <c:dLbl>
              <c:idx val="7"/>
              <c:layout>
                <c:manualLayout>
                  <c:x val="-1.2614648746171469E-2"/>
                  <c:y val="2.1894848222506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A1-4E64-8566-8630768E1782}"/>
                </c:ext>
              </c:extLst>
            </c:dLbl>
            <c:dLbl>
              <c:idx val="8"/>
              <c:layout>
                <c:manualLayout>
                  <c:x val="-1.2614741984960758E-2"/>
                  <c:y val="-1.708331615616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A1-4E64-8566-8630768E1782}"/>
                </c:ext>
              </c:extLst>
            </c:dLbl>
            <c:dLbl>
              <c:idx val="9"/>
              <c:layout>
                <c:manualLayout>
                  <c:x val="-4.0390033289986211E-3"/>
                  <c:y val="-1.4338784386261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A1-4E64-8566-8630768E17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Data!$G$255:$G$264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Data!$I$255:$I$264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A1-4E64-8566-8630768E1782}"/>
            </c:ext>
          </c:extLst>
        </c:ser>
        <c:ser>
          <c:idx val="2"/>
          <c:order val="2"/>
          <c:tx>
            <c:strRef>
              <c:f>Data!$J$236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868267576677249E-2"/>
                  <c:y val="2.3650767476055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A1-4E64-8566-8630768E1782}"/>
                </c:ext>
              </c:extLst>
            </c:dLbl>
            <c:dLbl>
              <c:idx val="1"/>
              <c:layout>
                <c:manualLayout>
                  <c:x val="-1.0874999417257567E-2"/>
                  <c:y val="-2.8291764576548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A1-4E64-8566-8630768E1782}"/>
                </c:ext>
              </c:extLst>
            </c:dLbl>
            <c:dLbl>
              <c:idx val="2"/>
              <c:layout>
                <c:manualLayout>
                  <c:x val="-1.0874999417257567E-2"/>
                  <c:y val="2.7554657762020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A1-4E64-8566-8630768E1782}"/>
                </c:ext>
              </c:extLst>
            </c:dLbl>
            <c:dLbl>
              <c:idx val="3"/>
              <c:layout>
                <c:manualLayout>
                  <c:x val="-1.3248103267314322E-2"/>
                  <c:y val="2.5210584737017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A1-4E64-8566-8630768E1782}"/>
                </c:ext>
              </c:extLst>
            </c:dLbl>
            <c:dLbl>
              <c:idx val="4"/>
              <c:layout>
                <c:manualLayout>
                  <c:x val="-7.9153205316475767E-3"/>
                  <c:y val="2.5655687018180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A1-4E64-8566-8630768E1782}"/>
                </c:ext>
              </c:extLst>
            </c:dLbl>
            <c:dLbl>
              <c:idx val="5"/>
              <c:layout>
                <c:manualLayout>
                  <c:x val="-1.3244570006013902E-2"/>
                  <c:y val="-1.6658971293509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8A1-4E64-8566-8630768E1782}"/>
                </c:ext>
              </c:extLst>
            </c:dLbl>
            <c:dLbl>
              <c:idx val="6"/>
              <c:layout>
                <c:manualLayout>
                  <c:x val="-1.768408971096392E-2"/>
                  <c:y val="-2.9136603006271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8A1-4E64-8566-8630768E1782}"/>
                </c:ext>
              </c:extLst>
            </c:dLbl>
            <c:dLbl>
              <c:idx val="7"/>
              <c:layout>
                <c:manualLayout>
                  <c:x val="-1.0578033873652203E-2"/>
                  <c:y val="-2.4801500597765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8A1-4E64-8566-8630768E1782}"/>
                </c:ext>
              </c:extLst>
            </c:dLbl>
            <c:dLbl>
              <c:idx val="8"/>
              <c:layout>
                <c:manualLayout>
                  <c:x val="-9.7153885959636935E-3"/>
                  <c:y val="-2.3933435022192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A1-4E64-8566-8630768E1782}"/>
                </c:ext>
              </c:extLst>
            </c:dLbl>
            <c:dLbl>
              <c:idx val="9"/>
              <c:layout>
                <c:manualLayout>
                  <c:x val="-1.7705167429870404E-2"/>
                  <c:y val="1.8672814061343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A1-4E64-8566-8630768E17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Data!$G$255:$G$264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Data!$J$255:$J$264</c:f>
              <c:numCache>
                <c:formatCode>General</c:formatCode>
                <c:ptCount val="10"/>
                <c:pt idx="0">
                  <c:v>15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8A1-4E64-8566-8630768E1782}"/>
            </c:ext>
          </c:extLst>
        </c:ser>
        <c:ser>
          <c:idx val="3"/>
          <c:order val="3"/>
          <c:tx>
            <c:strRef>
              <c:f>Data!$K$236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43729189789121E-2"/>
                  <c:y val="-1.8700337824819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8A1-4E64-8566-8630768E1782}"/>
                </c:ext>
              </c:extLst>
            </c:dLbl>
            <c:dLbl>
              <c:idx val="1"/>
              <c:layout>
                <c:manualLayout>
                  <c:x val="-1.1175228318485057E-2"/>
                  <c:y val="2.66198073408362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3C-4B96-B4AD-40680EC990AC}"/>
                </c:ext>
              </c:extLst>
            </c:dLbl>
            <c:dLbl>
              <c:idx val="2"/>
              <c:layout>
                <c:manualLayout>
                  <c:x val="2.1504594341337883E-3"/>
                  <c:y val="-2.28744967088538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8A1-4E64-8566-8630768E1782}"/>
                </c:ext>
              </c:extLst>
            </c:dLbl>
            <c:dLbl>
              <c:idx val="3"/>
              <c:layout>
                <c:manualLayout>
                  <c:x val="-1.0290235531281373E-2"/>
                  <c:y val="9.58099129136201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8A1-4E64-8566-8630768E1782}"/>
                </c:ext>
              </c:extLst>
            </c:dLbl>
            <c:dLbl>
              <c:idx val="4"/>
              <c:layout>
                <c:manualLayout>
                  <c:x val="-2.2116349707072165E-2"/>
                  <c:y val="-2.3040402374924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8A1-4E64-8566-8630768E1782}"/>
                </c:ext>
              </c:extLst>
            </c:dLbl>
            <c:dLbl>
              <c:idx val="5"/>
              <c:layout>
                <c:manualLayout>
                  <c:x val="-1.9163891971883094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8A1-4E64-8566-8630768E1782}"/>
                </c:ext>
              </c:extLst>
            </c:dLbl>
            <c:dLbl>
              <c:idx val="6"/>
              <c:layout>
                <c:manualLayout>
                  <c:x val="-1.7684041715034376E-2"/>
                  <c:y val="3.1076252902942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8A1-4E64-8566-8630768E1782}"/>
                </c:ext>
              </c:extLst>
            </c:dLbl>
            <c:dLbl>
              <c:idx val="7"/>
              <c:layout>
                <c:manualLayout>
                  <c:x val="-1.0281441285203471E-2"/>
                  <c:y val="-2.53952810872463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8A1-4E64-8566-8630768E1782}"/>
                </c:ext>
              </c:extLst>
            </c:dLbl>
            <c:dLbl>
              <c:idx val="8"/>
              <c:layout>
                <c:manualLayout>
                  <c:x val="-1.26505456800138E-2"/>
                  <c:y val="2.2780228387681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8A1-4E64-8566-8630768E1782}"/>
                </c:ext>
              </c:extLst>
            </c:dLbl>
            <c:dLbl>
              <c:idx val="9"/>
              <c:layout>
                <c:manualLayout>
                  <c:x val="-1.9186963449768557E-2"/>
                  <c:y val="-2.738342046559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8A1-4E64-8566-8630768E17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Data!$G$255:$G$264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Data!$K$255:$K$264</c:f>
              <c:numCache>
                <c:formatCode>General</c:formatCode>
                <c:ptCount val="10"/>
                <c:pt idx="0">
                  <c:v>15</c:v>
                </c:pt>
                <c:pt idx="1">
                  <c:v>9</c:v>
                </c:pt>
                <c:pt idx="2">
                  <c:v>6</c:v>
                </c:pt>
                <c:pt idx="3">
                  <c:v>11</c:v>
                </c:pt>
                <c:pt idx="4">
                  <c:v>16</c:v>
                </c:pt>
                <c:pt idx="5">
                  <c:v>18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C8A1-4E64-8566-8630768E1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9919104"/>
        <c:axId val="49920640"/>
      </c:lineChart>
      <c:catAx>
        <c:axId val="499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2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20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19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718861209964468"/>
          <c:y val="0.95942408376963351"/>
          <c:w val="0.38345195729537362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EXERCISE</a:t>
            </a:r>
            <a:r>
              <a:rPr lang="en-U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SCIENCE</a:t>
            </a: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 MAJOR</a:t>
            </a:r>
            <a:r>
              <a:rPr lang="en-U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HEADCOUNT</a:t>
            </a: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(Note: Major introduced in Fall 2016)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4056939501779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4695369287269E-2"/>
          <c:y val="0.17732369098234663"/>
          <c:w val="0.92259786476868322"/>
          <c:h val="0.72056929262308766"/>
        </c:manualLayout>
      </c:layout>
      <c:lineChart>
        <c:grouping val="standard"/>
        <c:varyColors val="0"/>
        <c:ser>
          <c:idx val="0"/>
          <c:order val="0"/>
          <c:tx>
            <c:strRef>
              <c:f>Data!$B$480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1E-40EC-8E00-181A5E2902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1E-40EC-8E00-181A5E2902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1E-40EC-8E00-181A5E2902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1E-40EC-8E00-181A5E290297}"/>
                </c:ext>
              </c:extLst>
            </c:dLbl>
            <c:dLbl>
              <c:idx val="4"/>
              <c:layout>
                <c:manualLayout>
                  <c:x val="-3.552397868561279E-3"/>
                  <c:y val="-1.0471204188481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1E-40EC-8E00-181A5E290297}"/>
                </c:ext>
              </c:extLst>
            </c:dLbl>
            <c:dLbl>
              <c:idx val="5"/>
              <c:layout>
                <c:manualLayout>
                  <c:x val="-2.0695188412283277E-2"/>
                  <c:y val="-2.1772821591018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1E-40EC-8E00-181A5E290297}"/>
                </c:ext>
              </c:extLst>
            </c:dLbl>
            <c:dLbl>
              <c:idx val="6"/>
              <c:layout>
                <c:manualLayout>
                  <c:x val="-1.3895097038269862E-2"/>
                  <c:y val="2.497464649379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F4-4822-B452-4BD273D82679}"/>
                </c:ext>
              </c:extLst>
            </c:dLbl>
            <c:dLbl>
              <c:idx val="7"/>
              <c:layout>
                <c:manualLayout>
                  <c:x val="-2.2498146879064627E-2"/>
                  <c:y val="-2.3209520275934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1E-40EC-8E00-181A5E290297}"/>
                </c:ext>
              </c:extLst>
            </c:dLbl>
            <c:dLbl>
              <c:idx val="8"/>
              <c:layout>
                <c:manualLayout>
                  <c:x val="-2.6631639612463537E-2"/>
                  <c:y val="-2.6087218559022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1E-40EC-8E00-181A5E290297}"/>
                </c:ext>
              </c:extLst>
            </c:dLbl>
            <c:dLbl>
              <c:idx val="9"/>
              <c:layout>
                <c:manualLayout>
                  <c:x val="-1.8645147154119055E-2"/>
                  <c:y val="1.6187767105028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1E-40EC-8E00-181A5E2902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Data!$A$486:$A$495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Data!$B$486:$B$495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61</c:v>
                </c:pt>
                <c:pt idx="6">
                  <c:v>76</c:v>
                </c:pt>
                <c:pt idx="7">
                  <c:v>116</c:v>
                </c:pt>
                <c:pt idx="8">
                  <c:v>141</c:v>
                </c:pt>
                <c:pt idx="9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11E-40EC-8E00-181A5E290297}"/>
            </c:ext>
          </c:extLst>
        </c:ser>
        <c:ser>
          <c:idx val="1"/>
          <c:order val="1"/>
          <c:tx>
            <c:strRef>
              <c:f>Data!$C$480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11E-40EC-8E00-181A5E2902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1E-40EC-8E00-181A5E2902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1E-40EC-8E00-181A5E2902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1E-40EC-8E00-181A5E290297}"/>
                </c:ext>
              </c:extLst>
            </c:dLbl>
            <c:dLbl>
              <c:idx val="4"/>
              <c:layout>
                <c:manualLayout>
                  <c:x val="-1.4209591474245116E-2"/>
                  <c:y val="-2.61780104712041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1E-40EC-8E00-181A5E290297}"/>
                </c:ext>
              </c:extLst>
            </c:dLbl>
            <c:dLbl>
              <c:idx val="5"/>
              <c:layout>
                <c:manualLayout>
                  <c:x val="-1.5378899129615903E-2"/>
                  <c:y val="-1.9570158442236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1E-40EC-8E00-181A5E290297}"/>
                </c:ext>
              </c:extLst>
            </c:dLbl>
            <c:dLbl>
              <c:idx val="6"/>
              <c:layout>
                <c:manualLayout>
                  <c:x val="-2.0706937376001003E-2"/>
                  <c:y val="-2.82710983245849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1E-40EC-8E00-181A5E290297}"/>
                </c:ext>
              </c:extLst>
            </c:dLbl>
            <c:dLbl>
              <c:idx val="7"/>
              <c:layout>
                <c:manualLayout>
                  <c:x val="-2.2197558268590455E-2"/>
                  <c:y val="-2.392604676454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1E-40EC-8E00-181A5E290297}"/>
                </c:ext>
              </c:extLst>
            </c:dLbl>
            <c:dLbl>
              <c:idx val="8"/>
              <c:layout>
                <c:manualLayout>
                  <c:x val="-1.9237883832778396E-2"/>
                  <c:y val="-3.0451332245785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1E-40EC-8E00-181A5E290297}"/>
                </c:ext>
              </c:extLst>
            </c:dLbl>
            <c:dLbl>
              <c:idx val="9"/>
              <c:layout>
                <c:manualLayout>
                  <c:x val="-1.9237883832778396E-2"/>
                  <c:y val="-2.827623708537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1E-40EC-8E00-181A5E2902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Data!$A$486:$A$495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Data!$C$486:$C$495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29</c:v>
                </c:pt>
                <c:pt idx="6">
                  <c:v>25</c:v>
                </c:pt>
                <c:pt idx="7">
                  <c:v>31</c:v>
                </c:pt>
                <c:pt idx="8">
                  <c:v>25</c:v>
                </c:pt>
                <c:pt idx="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11E-40EC-8E00-181A5E290297}"/>
            </c:ext>
          </c:extLst>
        </c:ser>
        <c:ser>
          <c:idx val="2"/>
          <c:order val="2"/>
          <c:tx>
            <c:strRef>
              <c:f>Data!$D$480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58-457C-9DF5-82805D6FA25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58-457C-9DF5-82805D6FA2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58-457C-9DF5-82805D6FA25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58-457C-9DF5-82805D6FA257}"/>
                </c:ext>
              </c:extLst>
            </c:dLbl>
            <c:dLbl>
              <c:idx val="4"/>
              <c:layout>
                <c:manualLayout>
                  <c:x val="2.6938550975977027E-3"/>
                  <c:y val="-8.023525855079633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58-457C-9DF5-82805D6FA257}"/>
                </c:ext>
              </c:extLst>
            </c:dLbl>
            <c:dLbl>
              <c:idx val="5"/>
              <c:layout>
                <c:manualLayout>
                  <c:x val="-1.1139890817377845E-2"/>
                  <c:y val="2.402028280496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F4-4822-B452-4BD273D82679}"/>
                </c:ext>
              </c:extLst>
            </c:dLbl>
            <c:dLbl>
              <c:idx val="6"/>
              <c:layout>
                <c:manualLayout>
                  <c:x val="-1.7944364414483799E-2"/>
                  <c:y val="-2.0153770045759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1E-40EC-8E00-181A5E290297}"/>
                </c:ext>
              </c:extLst>
            </c:dLbl>
            <c:dLbl>
              <c:idx val="7"/>
              <c:layout>
                <c:manualLayout>
                  <c:x val="-1.5908495452278057E-2"/>
                  <c:y val="-2.4949499113657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11E-40EC-8E00-181A5E290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Data!$A$486:$A$495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Data!$D$486:$D$495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54</c:v>
                </c:pt>
                <c:pt idx="7">
                  <c:v>66</c:v>
                </c:pt>
                <c:pt idx="8">
                  <c:v>71</c:v>
                </c:pt>
                <c:pt idx="9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11E-40EC-8E00-181A5E290297}"/>
            </c:ext>
          </c:extLst>
        </c:ser>
        <c:ser>
          <c:idx val="3"/>
          <c:order val="3"/>
          <c:tx>
            <c:strRef>
              <c:f>Data!$E$480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11E-40EC-8E00-181A5E29029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11E-40EC-8E00-181A5E2902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11E-40EC-8E00-181A5E2902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11E-40EC-8E00-181A5E290297}"/>
                </c:ext>
              </c:extLst>
            </c:dLbl>
            <c:dLbl>
              <c:idx val="4"/>
              <c:layout>
                <c:manualLayout>
                  <c:x val="-2.7235050325636473E-2"/>
                  <c:y val="-1.3961605584642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11E-40EC-8E00-181A5E290297}"/>
                </c:ext>
              </c:extLst>
            </c:dLbl>
            <c:dLbl>
              <c:idx val="5"/>
              <c:layout>
                <c:manualLayout>
                  <c:x val="-1.0647310294028522E-2"/>
                  <c:y val="2.4545354605543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11E-40EC-8E00-181A5E290297}"/>
                </c:ext>
              </c:extLst>
            </c:dLbl>
            <c:dLbl>
              <c:idx val="6"/>
              <c:layout>
                <c:manualLayout>
                  <c:x val="-2.10165825186595E-2"/>
                  <c:y val="-2.1463082821453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11E-40EC-8E00-181A5E290297}"/>
                </c:ext>
              </c:extLst>
            </c:dLbl>
            <c:dLbl>
              <c:idx val="7"/>
              <c:layout>
                <c:manualLayout>
                  <c:x val="-1.5975720619292123E-2"/>
                  <c:y val="-2.0822305588764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11E-40EC-8E00-181A5E290297}"/>
                </c:ext>
              </c:extLst>
            </c:dLbl>
            <c:dLbl>
              <c:idx val="8"/>
              <c:layout>
                <c:manualLayout>
                  <c:x val="-2.2197558268590455E-2"/>
                  <c:y val="-2.827623708537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11E-40EC-8E00-181A5E290297}"/>
                </c:ext>
              </c:extLst>
            </c:dLbl>
            <c:dLbl>
              <c:idx val="9"/>
              <c:layout>
                <c:manualLayout>
                  <c:x val="-1.7758046614872364E-2"/>
                  <c:y val="-2.8276237085372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11E-40EC-8E00-181A5E2902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Data!$A$486:$A$495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Data!$E$486:$E$495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52</c:v>
                </c:pt>
                <c:pt idx="6">
                  <c:v>79</c:v>
                </c:pt>
                <c:pt idx="7">
                  <c:v>97</c:v>
                </c:pt>
                <c:pt idx="8">
                  <c:v>96</c:v>
                </c:pt>
                <c:pt idx="9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011E-40EC-8E00-181A5E2902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019712"/>
        <c:axId val="50029696"/>
      </c:lineChart>
      <c:catAx>
        <c:axId val="5001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029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19712"/>
        <c:crosses val="autoZero"/>
        <c:crossBetween val="between"/>
        <c:majorUnit val="20"/>
        <c:minorUnit val="8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HISTORY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</c:rich>
      </c:tx>
      <c:layout>
        <c:manualLayout>
          <c:xMode val="edge"/>
          <c:yMode val="edge"/>
          <c:x val="0.34252668416447957"/>
          <c:y val="1.5280749148803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55347368482391E-2"/>
          <c:y val="0.19941084036599829"/>
          <c:w val="0.90127225217824469"/>
          <c:h val="0.68411229999186485"/>
        </c:manualLayout>
      </c:layout>
      <c:lineChart>
        <c:grouping val="standard"/>
        <c:varyColors val="0"/>
        <c:ser>
          <c:idx val="0"/>
          <c:order val="0"/>
          <c:tx>
            <c:strRef>
              <c:f>Data!$N$266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Data!$M$285:$M$294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Data!$N$285:$N$294</c:f>
              <c:numCache>
                <c:formatCode>General</c:formatCode>
                <c:ptCount val="10"/>
                <c:pt idx="0">
                  <c:v>111</c:v>
                </c:pt>
                <c:pt idx="1">
                  <c:v>90</c:v>
                </c:pt>
                <c:pt idx="2">
                  <c:v>81</c:v>
                </c:pt>
                <c:pt idx="3">
                  <c:v>71</c:v>
                </c:pt>
                <c:pt idx="4">
                  <c:v>76</c:v>
                </c:pt>
                <c:pt idx="5">
                  <c:v>87</c:v>
                </c:pt>
                <c:pt idx="6">
                  <c:v>81</c:v>
                </c:pt>
                <c:pt idx="7">
                  <c:v>78</c:v>
                </c:pt>
                <c:pt idx="8">
                  <c:v>87</c:v>
                </c:pt>
                <c:pt idx="9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A1-4557-9BB4-DD82DA699FB8}"/>
            </c:ext>
          </c:extLst>
        </c:ser>
        <c:ser>
          <c:idx val="1"/>
          <c:order val="1"/>
          <c:tx>
            <c:strRef>
              <c:f>Data!$O$266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Data!$M$285:$M$294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Data!$O$285:$O$294</c:f>
              <c:numCache>
                <c:formatCode>General</c:formatCode>
                <c:ptCount val="10"/>
                <c:pt idx="0">
                  <c:v>36</c:v>
                </c:pt>
                <c:pt idx="1">
                  <c:v>35</c:v>
                </c:pt>
                <c:pt idx="2">
                  <c:v>34</c:v>
                </c:pt>
                <c:pt idx="3">
                  <c:v>37</c:v>
                </c:pt>
                <c:pt idx="4">
                  <c:v>26</c:v>
                </c:pt>
                <c:pt idx="5">
                  <c:v>26</c:v>
                </c:pt>
                <c:pt idx="6">
                  <c:v>30</c:v>
                </c:pt>
                <c:pt idx="7">
                  <c:v>20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A1-4557-9BB4-DD82DA699FB8}"/>
            </c:ext>
          </c:extLst>
        </c:ser>
        <c:ser>
          <c:idx val="2"/>
          <c:order val="2"/>
          <c:tx>
            <c:strRef>
              <c:f>Data!$P$266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Data!$M$285:$M$294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Data!$P$285:$P$294</c:f>
              <c:numCache>
                <c:formatCode>General</c:formatCode>
                <c:ptCount val="10"/>
                <c:pt idx="0">
                  <c:v>147</c:v>
                </c:pt>
                <c:pt idx="1">
                  <c:v>125</c:v>
                </c:pt>
                <c:pt idx="2">
                  <c:v>115</c:v>
                </c:pt>
                <c:pt idx="3">
                  <c:v>108</c:v>
                </c:pt>
                <c:pt idx="4">
                  <c:v>102</c:v>
                </c:pt>
                <c:pt idx="5">
                  <c:v>113</c:v>
                </c:pt>
                <c:pt idx="6">
                  <c:v>111</c:v>
                </c:pt>
                <c:pt idx="7">
                  <c:v>98</c:v>
                </c:pt>
                <c:pt idx="8">
                  <c:v>110</c:v>
                </c:pt>
                <c:pt idx="9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A1-4557-9BB4-DD82DA699F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272512"/>
        <c:axId val="50282496"/>
      </c:lineChart>
      <c:catAx>
        <c:axId val="5027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8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282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48691099476439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72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33451957295411"/>
          <c:y val="0.95942408376963351"/>
          <c:w val="0.3131672597864767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HISTORY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443356900032333"/>
          <c:y val="1.09331928941182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60681518345702E-2"/>
          <c:y val="0.2195103075529366"/>
          <c:w val="0.90423192661405671"/>
          <c:h val="0.6553164378106896"/>
        </c:manualLayout>
      </c:layout>
      <c:lineChart>
        <c:grouping val="standard"/>
        <c:varyColors val="0"/>
        <c:ser>
          <c:idx val="0"/>
          <c:order val="0"/>
          <c:tx>
            <c:strRef>
              <c:f>Data!$B$266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36425260937817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3B-49B1-8167-958E86C6E0A7}"/>
                </c:ext>
              </c:extLst>
            </c:dLbl>
            <c:dLbl>
              <c:idx val="1"/>
              <c:layout>
                <c:manualLayout>
                  <c:x val="-2.2456588043031776E-2"/>
                  <c:y val="2.69766605438594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3B-49B1-8167-958E86C6E0A7}"/>
                </c:ext>
              </c:extLst>
            </c:dLbl>
            <c:dLbl>
              <c:idx val="2"/>
              <c:layout>
                <c:manualLayout>
                  <c:x val="-1.4426464897926879E-2"/>
                  <c:y val="-2.75697736735787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3B-49B1-8167-958E86C6E0A7}"/>
                </c:ext>
              </c:extLst>
            </c:dLbl>
            <c:dLbl>
              <c:idx val="3"/>
              <c:layout>
                <c:manualLayout>
                  <c:x val="-2.0641957446996869E-2"/>
                  <c:y val="-2.9560023991002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3B-49B1-8167-958E86C6E0A7}"/>
                </c:ext>
              </c:extLst>
            </c:dLbl>
            <c:dLbl>
              <c:idx val="4"/>
              <c:layout>
                <c:manualLayout>
                  <c:x val="-1.9163891971883094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3B-49B1-8167-958E86C6E0A7}"/>
                </c:ext>
              </c:extLst>
            </c:dLbl>
            <c:dLbl>
              <c:idx val="5"/>
              <c:layout>
                <c:manualLayout>
                  <c:x val="-1.7684054753977062E-2"/>
                  <c:y val="-2.5225623306058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3B-49B1-8167-958E86C6E0A7}"/>
                </c:ext>
              </c:extLst>
            </c:dLbl>
            <c:dLbl>
              <c:idx val="6"/>
              <c:layout>
                <c:manualLayout>
                  <c:x val="-1.6499909092180531E-2"/>
                  <c:y val="1.5799425595360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73B-49B1-8167-958E86C6E0A7}"/>
                </c:ext>
              </c:extLst>
            </c:dLbl>
            <c:dLbl>
              <c:idx val="7"/>
              <c:layout>
                <c:manualLayout>
                  <c:x val="-1.4415649198379423E-2"/>
                  <c:y val="1.8700169023374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30-457D-81E9-AA5D17466DE8}"/>
                </c:ext>
              </c:extLst>
            </c:dLbl>
            <c:dLbl>
              <c:idx val="8"/>
              <c:layout>
                <c:manualLayout>
                  <c:x val="-2.0348060400087818E-2"/>
                  <c:y val="-1.96881999697681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73B-49B1-8167-958E86C6E0A7}"/>
                </c:ext>
              </c:extLst>
            </c:dLbl>
            <c:dLbl>
              <c:idx val="9"/>
              <c:layout>
                <c:manualLayout>
                  <c:x val="-2.5079574211445854E-2"/>
                  <c:y val="-2.9561907383979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73B-49B1-8167-958E86C6E0A7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73B-49B1-8167-958E86C6E0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Data!$A$285:$A$294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Data!$B$285:$B$294</c:f>
              <c:numCache>
                <c:formatCode>General</c:formatCode>
                <c:ptCount val="10"/>
                <c:pt idx="0">
                  <c:v>62</c:v>
                </c:pt>
                <c:pt idx="1">
                  <c:v>60</c:v>
                </c:pt>
                <c:pt idx="2">
                  <c:v>60</c:v>
                </c:pt>
                <c:pt idx="3">
                  <c:v>57</c:v>
                </c:pt>
                <c:pt idx="4">
                  <c:v>58</c:v>
                </c:pt>
                <c:pt idx="5">
                  <c:v>73</c:v>
                </c:pt>
                <c:pt idx="6">
                  <c:v>73</c:v>
                </c:pt>
                <c:pt idx="7">
                  <c:v>78</c:v>
                </c:pt>
                <c:pt idx="8">
                  <c:v>101</c:v>
                </c:pt>
                <c:pt idx="9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3B-49B1-8167-958E86C6E0A7}"/>
            </c:ext>
          </c:extLst>
        </c:ser>
        <c:ser>
          <c:idx val="1"/>
          <c:order val="1"/>
          <c:tx>
            <c:strRef>
              <c:f>Data!$C$266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Data!$A$285:$A$294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Data!$C$285:$C$294</c:f>
              <c:numCache>
                <c:formatCode>General</c:formatCode>
                <c:ptCount val="10"/>
                <c:pt idx="0">
                  <c:v>21</c:v>
                </c:pt>
                <c:pt idx="1">
                  <c:v>17</c:v>
                </c:pt>
                <c:pt idx="2">
                  <c:v>23</c:v>
                </c:pt>
                <c:pt idx="3">
                  <c:v>22</c:v>
                </c:pt>
                <c:pt idx="4">
                  <c:v>24</c:v>
                </c:pt>
                <c:pt idx="5">
                  <c:v>25</c:v>
                </c:pt>
                <c:pt idx="6">
                  <c:v>19</c:v>
                </c:pt>
                <c:pt idx="7">
                  <c:v>25</c:v>
                </c:pt>
                <c:pt idx="8">
                  <c:v>31</c:v>
                </c:pt>
                <c:pt idx="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3B-49B1-8167-958E86C6E0A7}"/>
            </c:ext>
          </c:extLst>
        </c:ser>
        <c:ser>
          <c:idx val="2"/>
          <c:order val="2"/>
          <c:tx>
            <c:strRef>
              <c:f>Data!$D$266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600640343429406E-2"/>
                  <c:y val="-2.478562279439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73B-49B1-8167-958E86C6E0A7}"/>
                </c:ext>
              </c:extLst>
            </c:dLbl>
            <c:dLbl>
              <c:idx val="1"/>
              <c:layout>
                <c:manualLayout>
                  <c:x val="-2.2456588043031776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73B-49B1-8167-958E86C6E0A7}"/>
                </c:ext>
              </c:extLst>
            </c:dLbl>
            <c:dLbl>
              <c:idx val="2"/>
              <c:layout>
                <c:manualLayout>
                  <c:x val="-1.8312750870617196E-2"/>
                  <c:y val="2.4949636531035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73B-49B1-8167-958E86C6E0A7}"/>
                </c:ext>
              </c:extLst>
            </c:dLbl>
            <c:dLbl>
              <c:idx val="3"/>
              <c:layout>
                <c:manualLayout>
                  <c:x val="-1.9498753212168669E-2"/>
                  <c:y val="2.5210071084387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73B-49B1-8167-958E86C6E0A7}"/>
                </c:ext>
              </c:extLst>
            </c:dLbl>
            <c:dLbl>
              <c:idx val="4"/>
              <c:layout>
                <c:manualLayout>
                  <c:x val="-1.9496913607219741E-2"/>
                  <c:y val="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73B-49B1-8167-958E86C6E0A7}"/>
                </c:ext>
              </c:extLst>
            </c:dLbl>
            <c:dLbl>
              <c:idx val="5"/>
              <c:layout>
                <c:manualLayout>
                  <c:x val="-2.0976750825125772E-2"/>
                  <c:y val="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73B-49B1-8167-958E86C6E0A7}"/>
                </c:ext>
              </c:extLst>
            </c:dLbl>
            <c:dLbl>
              <c:idx val="6"/>
              <c:layout>
                <c:manualLayout>
                  <c:x val="-1.9163891971883094E-2"/>
                  <c:y val="2.3050699412981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73B-49B1-8167-958E86C6E0A7}"/>
                </c:ext>
              </c:extLst>
            </c:dLbl>
            <c:dLbl>
              <c:idx val="7"/>
              <c:layout>
                <c:manualLayout>
                  <c:x val="-1.801707638931371E-2"/>
                  <c:y val="2.5225794573394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73B-49B1-8167-958E86C6E0A7}"/>
                </c:ext>
              </c:extLst>
            </c:dLbl>
            <c:dLbl>
              <c:idx val="8"/>
              <c:layout>
                <c:manualLayout>
                  <c:x val="-1.9163838739380171E-2"/>
                  <c:y val="-2.2611673646349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73B-49B1-8167-958E86C6E0A7}"/>
                </c:ext>
              </c:extLst>
            </c:dLbl>
            <c:dLbl>
              <c:idx val="9"/>
              <c:layout>
                <c:manualLayout>
                  <c:x val="-1.9163023578980257E-2"/>
                  <c:y val="-2.0436697193042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73B-49B1-8167-958E86C6E0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Data!$A$285:$A$294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Data!$D$285:$D$294</c:f>
              <c:numCache>
                <c:formatCode>General</c:formatCode>
                <c:ptCount val="10"/>
                <c:pt idx="0">
                  <c:v>90</c:v>
                </c:pt>
                <c:pt idx="1">
                  <c:v>73</c:v>
                </c:pt>
                <c:pt idx="2">
                  <c:v>58</c:v>
                </c:pt>
                <c:pt idx="3">
                  <c:v>49</c:v>
                </c:pt>
                <c:pt idx="4">
                  <c:v>52</c:v>
                </c:pt>
                <c:pt idx="5">
                  <c:v>62</c:v>
                </c:pt>
                <c:pt idx="6">
                  <c:v>62</c:v>
                </c:pt>
                <c:pt idx="7">
                  <c:v>53</c:v>
                </c:pt>
                <c:pt idx="8">
                  <c:v>56</c:v>
                </c:pt>
                <c:pt idx="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73B-49B1-8167-958E86C6E0A7}"/>
            </c:ext>
          </c:extLst>
        </c:ser>
        <c:ser>
          <c:idx val="3"/>
          <c:order val="3"/>
          <c:tx>
            <c:strRef>
              <c:f>Data!$E$266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73B-49B1-8167-958E86C6E0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Data!$A$285:$A$294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Data!$E$285:$E$294</c:f>
              <c:numCache>
                <c:formatCode>General</c:formatCode>
                <c:ptCount val="10"/>
                <c:pt idx="0">
                  <c:v>111</c:v>
                </c:pt>
                <c:pt idx="1">
                  <c:v>90</c:v>
                </c:pt>
                <c:pt idx="2">
                  <c:v>81</c:v>
                </c:pt>
                <c:pt idx="3">
                  <c:v>71</c:v>
                </c:pt>
                <c:pt idx="4">
                  <c:v>76</c:v>
                </c:pt>
                <c:pt idx="5">
                  <c:v>87</c:v>
                </c:pt>
                <c:pt idx="6">
                  <c:v>81</c:v>
                </c:pt>
                <c:pt idx="7">
                  <c:v>78</c:v>
                </c:pt>
                <c:pt idx="8">
                  <c:v>87</c:v>
                </c:pt>
                <c:pt idx="9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173B-49B1-8167-958E86C6E0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447872"/>
        <c:axId val="50449408"/>
      </c:lineChart>
      <c:catAx>
        <c:axId val="5044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449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7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3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HISTORY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341637010676185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67905760936516E-2"/>
          <c:y val="0.16079073740485228"/>
          <c:w val="0.91223901118908413"/>
          <c:h val="0.65096624748986309"/>
        </c:manualLayout>
      </c:layout>
      <c:lineChart>
        <c:grouping val="standard"/>
        <c:varyColors val="0"/>
        <c:ser>
          <c:idx val="0"/>
          <c:order val="0"/>
          <c:tx>
            <c:strRef>
              <c:f>Data!$H$266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673259722796569E-2"/>
                  <c:y val="-2.47941836715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F1-467A-BFA8-93565F9FCDDC}"/>
                </c:ext>
              </c:extLst>
            </c:dLbl>
            <c:dLbl>
              <c:idx val="1"/>
              <c:layout>
                <c:manualLayout>
                  <c:x val="-1.9164008494498674E-2"/>
                  <c:y val="-2.9151584436937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27-4970-9DBF-C0B94203F80E}"/>
                </c:ext>
              </c:extLst>
            </c:dLbl>
            <c:dLbl>
              <c:idx val="2"/>
              <c:layout>
                <c:manualLayout>
                  <c:x val="-1.7684054753977062E-2"/>
                  <c:y val="-2.9151584436937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27-4970-9DBF-C0B94203F80E}"/>
                </c:ext>
              </c:extLst>
            </c:dLbl>
            <c:dLbl>
              <c:idx val="3"/>
              <c:layout>
                <c:manualLayout>
                  <c:x val="-1.8275455354936847E-2"/>
                  <c:y val="2.5379478088799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27-4970-9DBF-C0B94203F80E}"/>
                </c:ext>
              </c:extLst>
            </c:dLbl>
            <c:dLbl>
              <c:idx val="4"/>
              <c:layout>
                <c:manualLayout>
                  <c:x val="-2.0642772607396508E-2"/>
                  <c:y val="2.7385732407868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27-4970-9DBF-C0B94203F80E}"/>
                </c:ext>
              </c:extLst>
            </c:dLbl>
            <c:dLbl>
              <c:idx val="5"/>
              <c:layout>
                <c:manualLayout>
                  <c:x val="-1.9163891971883094E-2"/>
                  <c:y val="2.5225794573394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27-4970-9DBF-C0B94203F80E}"/>
                </c:ext>
              </c:extLst>
            </c:dLbl>
            <c:dLbl>
              <c:idx val="6"/>
              <c:layout>
                <c:manualLayout>
                  <c:x val="-1.9163891971883094E-2"/>
                  <c:y val="2.5225794573394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27-4970-9DBF-C0B94203F80E}"/>
                </c:ext>
              </c:extLst>
            </c:dLbl>
            <c:dLbl>
              <c:idx val="7"/>
              <c:layout>
                <c:manualLayout>
                  <c:x val="-1.4723057486375569E-2"/>
                  <c:y val="2.5225845460416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27-4970-9DBF-C0B94203F80E}"/>
                </c:ext>
              </c:extLst>
            </c:dLbl>
            <c:dLbl>
              <c:idx val="8"/>
              <c:layout>
                <c:manualLayout>
                  <c:x val="-1.7705393397761511E-2"/>
                  <c:y val="-1.8421898833326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27-4970-9DBF-C0B94203F80E}"/>
                </c:ext>
              </c:extLst>
            </c:dLbl>
            <c:dLbl>
              <c:idx val="9"/>
              <c:layout>
                <c:manualLayout>
                  <c:x val="-1.7407402227474673E-2"/>
                  <c:y val="-2.262810735045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27-4970-9DBF-C0B94203F8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Data!$G$285:$G$294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 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Data!$H$285:$H$294</c:f>
              <c:numCache>
                <c:formatCode>General</c:formatCode>
                <c:ptCount val="10"/>
                <c:pt idx="0">
                  <c:v>17</c:v>
                </c:pt>
                <c:pt idx="1">
                  <c:v>18</c:v>
                </c:pt>
                <c:pt idx="2">
                  <c:v>26</c:v>
                </c:pt>
                <c:pt idx="3">
                  <c:v>22</c:v>
                </c:pt>
                <c:pt idx="4">
                  <c:v>19</c:v>
                </c:pt>
                <c:pt idx="5">
                  <c:v>16</c:v>
                </c:pt>
                <c:pt idx="6">
                  <c:v>18</c:v>
                </c:pt>
                <c:pt idx="7">
                  <c:v>14</c:v>
                </c:pt>
                <c:pt idx="8">
                  <c:v>18</c:v>
                </c:pt>
                <c:pt idx="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27-4970-9DBF-C0B94203F80E}"/>
            </c:ext>
          </c:extLst>
        </c:ser>
        <c:ser>
          <c:idx val="1"/>
          <c:order val="1"/>
          <c:tx>
            <c:strRef>
              <c:f>Data!$I$266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Data!$G$285:$G$294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 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Data!$I$285:$I$294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6</c:v>
                </c:pt>
                <c:pt idx="8">
                  <c:v>8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927-4970-9DBF-C0B94203F80E}"/>
            </c:ext>
          </c:extLst>
        </c:ser>
        <c:ser>
          <c:idx val="2"/>
          <c:order val="2"/>
          <c:tx>
            <c:strRef>
              <c:f>Data!$J$266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783914444087028E-2"/>
                  <c:y val="-2.1896772065795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F1-467A-BFA8-93565F9FCDDC}"/>
                </c:ext>
              </c:extLst>
            </c:dLbl>
            <c:dLbl>
              <c:idx val="1"/>
              <c:layout>
                <c:manualLayout>
                  <c:x val="-1.6795662531526364E-2"/>
                  <c:y val="-2.4064118948482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27-4970-9DBF-C0B94203F80E}"/>
                </c:ext>
              </c:extLst>
            </c:dLbl>
            <c:dLbl>
              <c:idx val="2"/>
              <c:layout>
                <c:manualLayout>
                  <c:x val="-1.5611529908672607E-2"/>
                  <c:y val="2.9305492572590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27-4970-9DBF-C0B94203F80E}"/>
                </c:ext>
              </c:extLst>
            </c:dLbl>
            <c:dLbl>
              <c:idx val="3"/>
              <c:layout>
                <c:manualLayout>
                  <c:x val="-1.4723150725164683E-2"/>
                  <c:y val="-2.5393906913468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27-4970-9DBF-C0B94203F80E}"/>
                </c:ext>
              </c:extLst>
            </c:dLbl>
            <c:dLbl>
              <c:idx val="4"/>
              <c:layout>
                <c:manualLayout>
                  <c:x val="-1.9163140030466146E-2"/>
                  <c:y val="-2.0861830353206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27-4970-9DBF-C0B94203F80E}"/>
                </c:ext>
              </c:extLst>
            </c:dLbl>
            <c:dLbl>
              <c:idx val="5"/>
              <c:layout>
                <c:manualLayout>
                  <c:x val="-1.9163891971883094E-2"/>
                  <c:y val="-2.5225794573394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27-4970-9DBF-C0B94203F80E}"/>
                </c:ext>
              </c:extLst>
            </c:dLbl>
            <c:dLbl>
              <c:idx val="6"/>
              <c:layout>
                <c:manualLayout>
                  <c:x val="-1.9163891971883094E-2"/>
                  <c:y val="-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27-4970-9DBF-C0B94203F80E}"/>
                </c:ext>
              </c:extLst>
            </c:dLbl>
            <c:dLbl>
              <c:idx val="7"/>
              <c:layout>
                <c:manualLayout>
                  <c:x val="-1.4723057486375569E-2"/>
                  <c:y val="-2.7401025133638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27-4970-9DBF-C0B94203F80E}"/>
                </c:ext>
              </c:extLst>
            </c:dLbl>
            <c:dLbl>
              <c:idx val="8"/>
              <c:layout>
                <c:manualLayout>
                  <c:x val="-1.2968862906346471E-2"/>
                  <c:y val="2.6288081790823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27-4970-9DBF-C0B94203F80E}"/>
                </c:ext>
              </c:extLst>
            </c:dLbl>
            <c:dLbl>
              <c:idx val="9"/>
              <c:layout>
                <c:manualLayout>
                  <c:x val="-1.4744502407891906E-2"/>
                  <c:y val="2.4801225763009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27-4970-9DBF-C0B94203F8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Data!$G$285:$G$294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 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Data!$J$285:$J$294</c:f>
              <c:numCache>
                <c:formatCode>General</c:formatCode>
                <c:ptCount val="10"/>
                <c:pt idx="0">
                  <c:v>31</c:v>
                </c:pt>
                <c:pt idx="1">
                  <c:v>28</c:v>
                </c:pt>
                <c:pt idx="2">
                  <c:v>23</c:v>
                </c:pt>
                <c:pt idx="3">
                  <c:v>25</c:v>
                </c:pt>
                <c:pt idx="4">
                  <c:v>19</c:v>
                </c:pt>
                <c:pt idx="5">
                  <c:v>18</c:v>
                </c:pt>
                <c:pt idx="6">
                  <c:v>23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927-4970-9DBF-C0B94203F80E}"/>
            </c:ext>
          </c:extLst>
        </c:ser>
        <c:ser>
          <c:idx val="3"/>
          <c:order val="3"/>
          <c:tx>
            <c:strRef>
              <c:f>Data!$K$266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Data!$G$285:$G$294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 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Data!$K$285:$K$294</c:f>
              <c:numCache>
                <c:formatCode>General</c:formatCode>
                <c:ptCount val="10"/>
                <c:pt idx="0">
                  <c:v>36</c:v>
                </c:pt>
                <c:pt idx="1">
                  <c:v>35</c:v>
                </c:pt>
                <c:pt idx="2">
                  <c:v>34</c:v>
                </c:pt>
                <c:pt idx="3">
                  <c:v>37</c:v>
                </c:pt>
                <c:pt idx="4">
                  <c:v>26</c:v>
                </c:pt>
                <c:pt idx="5">
                  <c:v>26</c:v>
                </c:pt>
                <c:pt idx="6">
                  <c:v>30</c:v>
                </c:pt>
                <c:pt idx="7">
                  <c:v>20</c:v>
                </c:pt>
                <c:pt idx="8">
                  <c:v>23</c:v>
                </c:pt>
                <c:pt idx="9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927-4970-9DBF-C0B94203F8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516352"/>
        <c:axId val="50517888"/>
      </c:lineChart>
      <c:catAx>
        <c:axId val="505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1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517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16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718861209964468"/>
          <c:y val="0.95942408376963351"/>
          <c:w val="0.38345195729537362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INFORMATION SYSTEMS SECURITY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(Note: Major introduced in Fall 2014)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4056939501779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3331002363605E-2"/>
          <c:y val="0.20250992840554616"/>
          <c:w val="0.91075917397117812"/>
          <c:h val="0.65096624748986309"/>
        </c:manualLayout>
      </c:layout>
      <c:lineChart>
        <c:grouping val="standard"/>
        <c:varyColors val="0"/>
        <c:ser>
          <c:idx val="0"/>
          <c:order val="0"/>
          <c:tx>
            <c:strRef>
              <c:f>Data!$B$446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F8-41A3-8D0A-A9E782BECC3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F8-41A3-8D0A-A9E782BECC36}"/>
                </c:ext>
              </c:extLst>
            </c:dLbl>
            <c:dLbl>
              <c:idx val="3"/>
              <c:layout>
                <c:manualLayout>
                  <c:x val="-1.0597986974541149E-2"/>
                  <c:y val="-1.8494730043561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F8-41A3-8D0A-A9E782BECC36}"/>
                </c:ext>
              </c:extLst>
            </c:dLbl>
            <c:dLbl>
              <c:idx val="4"/>
              <c:layout>
                <c:manualLayout>
                  <c:x val="-1.7673259722796555E-2"/>
                  <c:y val="-1.8694901124436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8F-4072-A8AC-CA2EBCF8096D}"/>
                </c:ext>
              </c:extLst>
            </c:dLbl>
            <c:dLbl>
              <c:idx val="5"/>
              <c:layout>
                <c:manualLayout>
                  <c:x val="-1.9171524537434322E-2"/>
                  <c:y val="-2.5248766249186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4-45F7-8AA4-383AA5B8D588}"/>
                </c:ext>
              </c:extLst>
            </c:dLbl>
            <c:dLbl>
              <c:idx val="6"/>
              <c:layout>
                <c:manualLayout>
                  <c:x val="-1.9163836175714329E-2"/>
                  <c:y val="-2.7418234576857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4-45F7-8AA4-383AA5B8D588}"/>
                </c:ext>
              </c:extLst>
            </c:dLbl>
            <c:dLbl>
              <c:idx val="7"/>
              <c:layout>
                <c:manualLayout>
                  <c:x val="-2.0643729189789121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94-45F7-8AA4-383AA5B8D588}"/>
                </c:ext>
              </c:extLst>
            </c:dLbl>
            <c:dLbl>
              <c:idx val="8"/>
              <c:layout>
                <c:manualLayout>
                  <c:x val="-1.5334517465956187E-2"/>
                  <c:y val="2.8625688804606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F8-41A3-8D0A-A9E782BECC36}"/>
                </c:ext>
              </c:extLst>
            </c:dLbl>
            <c:dLbl>
              <c:idx val="9"/>
              <c:layout>
                <c:manualLayout>
                  <c:x val="-1.5599781821233269E-2"/>
                  <c:y val="2.127578293550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8F-4072-A8AC-CA2EBCF809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Data!$A$452:$A$461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Data!$B$452:$B$461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20</c:v>
                </c:pt>
                <c:pt idx="4">
                  <c:v>25</c:v>
                </c:pt>
                <c:pt idx="5">
                  <c:v>48</c:v>
                </c:pt>
                <c:pt idx="6">
                  <c:v>42</c:v>
                </c:pt>
                <c:pt idx="7">
                  <c:v>52</c:v>
                </c:pt>
                <c:pt idx="8">
                  <c:v>63</c:v>
                </c:pt>
                <c:pt idx="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94-45F7-8AA4-383AA5B8D588}"/>
            </c:ext>
          </c:extLst>
        </c:ser>
        <c:ser>
          <c:idx val="1"/>
          <c:order val="1"/>
          <c:tx>
            <c:strRef>
              <c:f>Data!$C$446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4-45F7-8AA4-383AA5B8D5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4-45F7-8AA4-383AA5B8D588}"/>
                </c:ext>
              </c:extLst>
            </c:dLbl>
            <c:dLbl>
              <c:idx val="2"/>
              <c:layout>
                <c:manualLayout>
                  <c:x val="-2.3682652457075192E-2"/>
                  <c:y val="-8.72600349040152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94-45F7-8AA4-383AA5B8D588}"/>
                </c:ext>
              </c:extLst>
            </c:dLbl>
            <c:dLbl>
              <c:idx val="3"/>
              <c:layout>
                <c:manualLayout>
                  <c:x val="-1.5103844701472706E-2"/>
                  <c:y val="-1.742383641835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94-45F7-8AA4-383AA5B8D588}"/>
                </c:ext>
              </c:extLst>
            </c:dLbl>
            <c:dLbl>
              <c:idx val="4"/>
              <c:layout>
                <c:manualLayout>
                  <c:x val="-2.0329401659456962E-2"/>
                  <c:y val="-2.0882205240866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94-45F7-8AA4-383AA5B8D588}"/>
                </c:ext>
              </c:extLst>
            </c:dLbl>
            <c:dLbl>
              <c:idx val="5"/>
              <c:layout>
                <c:manualLayout>
                  <c:x val="-2.0319618362237408E-2"/>
                  <c:y val="-1.8714939607375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94-45F7-8AA4-383AA5B8D588}"/>
                </c:ext>
              </c:extLst>
            </c:dLbl>
            <c:dLbl>
              <c:idx val="6"/>
              <c:layout>
                <c:manualLayout>
                  <c:x val="-1.8830986859162027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94-45F7-8AA4-383AA5B8D588}"/>
                </c:ext>
              </c:extLst>
            </c:dLbl>
            <c:dLbl>
              <c:idx val="7"/>
              <c:layout>
                <c:manualLayout>
                  <c:x val="-1.8830986859162027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94-45F7-8AA4-383AA5B8D58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Data!$A$452:$A$461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Data!$C$452:$C$461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</c:v>
                </c:pt>
                <c:pt idx="4">
                  <c:v>11</c:v>
                </c:pt>
                <c:pt idx="5">
                  <c:v>18</c:v>
                </c:pt>
                <c:pt idx="6">
                  <c:v>17</c:v>
                </c:pt>
                <c:pt idx="7">
                  <c:v>23</c:v>
                </c:pt>
                <c:pt idx="8">
                  <c:v>19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C94-45F7-8AA4-383AA5B8D588}"/>
            </c:ext>
          </c:extLst>
        </c:ser>
        <c:ser>
          <c:idx val="2"/>
          <c:order val="2"/>
          <c:tx>
            <c:strRef>
              <c:f>Data!$D$446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94-45F7-8AA4-383AA5B8D5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94-45F7-8AA4-383AA5B8D588}"/>
                </c:ext>
              </c:extLst>
            </c:dLbl>
            <c:dLbl>
              <c:idx val="2"/>
              <c:layout>
                <c:manualLayout>
                  <c:x val="-2.3682652457075628E-3"/>
                  <c:y val="-1.7452006980802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94-45F7-8AA4-383AA5B8D588}"/>
                </c:ext>
              </c:extLst>
            </c:dLbl>
            <c:dLbl>
              <c:idx val="3"/>
              <c:layout>
                <c:manualLayout>
                  <c:x val="-1.2730637799937617E-2"/>
                  <c:y val="2.5375767819598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94-45F7-8AA4-383AA5B8D588}"/>
                </c:ext>
              </c:extLst>
            </c:dLbl>
            <c:dLbl>
              <c:idx val="4"/>
              <c:layout>
                <c:manualLayout>
                  <c:x val="-1.764991631818669E-2"/>
                  <c:y val="-2.5410671833560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94-45F7-8AA4-383AA5B8D588}"/>
                </c:ext>
              </c:extLst>
            </c:dLbl>
            <c:dLbl>
              <c:idx val="5"/>
              <c:layout>
                <c:manualLayout>
                  <c:x val="-1.5870920220230018E-2"/>
                  <c:y val="2.8945459042750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C94-45F7-8AA4-383AA5B8D588}"/>
                </c:ext>
              </c:extLst>
            </c:dLbl>
            <c:dLbl>
              <c:idx val="6"/>
              <c:layout>
                <c:manualLayout>
                  <c:x val="-1.8831624732521309E-2"/>
                  <c:y val="-1.8041664948949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94-45F7-8AA4-383AA5B8D588}"/>
                </c:ext>
              </c:extLst>
            </c:dLbl>
            <c:dLbl>
              <c:idx val="7"/>
              <c:layout>
                <c:manualLayout>
                  <c:x val="-1.9163955190865733E-2"/>
                  <c:y val="-2.0788206809561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94-45F7-8AA4-383AA5B8D588}"/>
                </c:ext>
              </c:extLst>
            </c:dLbl>
            <c:dLbl>
              <c:idx val="8"/>
              <c:layout>
                <c:manualLayout>
                  <c:x val="-1.9163836175714329E-2"/>
                  <c:y val="-2.52927022934277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94-45F7-8AA4-383AA5B8D588}"/>
                </c:ext>
              </c:extLst>
            </c:dLbl>
            <c:dLbl>
              <c:idx val="9"/>
              <c:layout>
                <c:manualLayout>
                  <c:x val="-1.9163891971882983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C94-45F7-8AA4-383AA5B8D58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Data!$A$452:$A$461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Data!$D$452:$D$461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12</c:v>
                </c:pt>
                <c:pt idx="4">
                  <c:v>37</c:v>
                </c:pt>
                <c:pt idx="5">
                  <c:v>46</c:v>
                </c:pt>
                <c:pt idx="6">
                  <c:v>63</c:v>
                </c:pt>
                <c:pt idx="7">
                  <c:v>65</c:v>
                </c:pt>
                <c:pt idx="8">
                  <c:v>67</c:v>
                </c:pt>
                <c:pt idx="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9C94-45F7-8AA4-383AA5B8D588}"/>
            </c:ext>
          </c:extLst>
        </c:ser>
        <c:ser>
          <c:idx val="3"/>
          <c:order val="3"/>
          <c:tx>
            <c:strRef>
              <c:f>Data!$E$446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C94-45F7-8AA4-383AA5B8D58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C94-45F7-8AA4-383AA5B8D588}"/>
                </c:ext>
              </c:extLst>
            </c:dLbl>
            <c:dLbl>
              <c:idx val="2"/>
              <c:layout>
                <c:manualLayout>
                  <c:x val="-1.6577856719952679E-2"/>
                  <c:y val="-1.22164048865619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C94-45F7-8AA4-383AA5B8D588}"/>
                </c:ext>
              </c:extLst>
            </c:dLbl>
            <c:dLbl>
              <c:idx val="3"/>
              <c:layout>
                <c:manualLayout>
                  <c:x val="-2.3662941888263223E-2"/>
                  <c:y val="-1.087231400338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C94-45F7-8AA4-383AA5B8D588}"/>
                </c:ext>
              </c:extLst>
            </c:dLbl>
            <c:dLbl>
              <c:idx val="4"/>
              <c:layout>
                <c:manualLayout>
                  <c:x val="-2.0705074152230326E-2"/>
                  <c:y val="-2.8268016408804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94-45F7-8AA4-383AA5B8D588}"/>
                </c:ext>
              </c:extLst>
            </c:dLbl>
            <c:dLbl>
              <c:idx val="5"/>
              <c:layout>
                <c:manualLayout>
                  <c:x val="-2.072597809014658E-2"/>
                  <c:y val="-3.04921445855863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C94-45F7-8AA4-383AA5B8D588}"/>
                </c:ext>
              </c:extLst>
            </c:dLbl>
            <c:dLbl>
              <c:idx val="6"/>
              <c:layout>
                <c:manualLayout>
                  <c:x val="-2.0717721050684423E-2"/>
                  <c:y val="-3.0451332245785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C94-45F7-8AA4-383AA5B8D58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Data!$A$452:$A$461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Data!$E$452:$E$461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25</c:v>
                </c:pt>
                <c:pt idx="4">
                  <c:v>48</c:v>
                </c:pt>
                <c:pt idx="5">
                  <c:v>64</c:v>
                </c:pt>
                <c:pt idx="6">
                  <c:v>80</c:v>
                </c:pt>
                <c:pt idx="7">
                  <c:v>88</c:v>
                </c:pt>
                <c:pt idx="8">
                  <c:v>86</c:v>
                </c:pt>
                <c:pt idx="9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C94-45F7-8AA4-383AA5B8D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740224"/>
        <c:axId val="50770688"/>
      </c:lineChart>
      <c:catAx>
        <c:axId val="507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7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706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40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LIBERAL AND INTEGRATIVE STUDIES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61665224699299"/>
          <c:y val="2.6157488878327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3635592998157"/>
          <c:y val="0.21733396702247457"/>
          <c:w val="0.88499404278127836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Data!$N$296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1.9163891971883094E-2"/>
                  <c:y val="2.0451375062619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CC-498F-9C94-5A3721813953}"/>
                </c:ext>
              </c:extLst>
            </c:dLbl>
            <c:dLbl>
              <c:idx val="7"/>
              <c:layout>
                <c:manualLayout>
                  <c:x val="-1.9163891971883094E-2"/>
                  <c:y val="2.480156538344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CC-498F-9C94-5A3721813953}"/>
                </c:ext>
              </c:extLst>
            </c:dLbl>
            <c:dLbl>
              <c:idx val="8"/>
              <c:layout>
                <c:manualLayout>
                  <c:x val="-1.9163891971882983E-2"/>
                  <c:y val="2.480156538344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A3-46DB-9DBF-D89E379D0D1E}"/>
                </c:ext>
              </c:extLst>
            </c:dLbl>
            <c:dLbl>
              <c:idx val="9"/>
              <c:layout>
                <c:manualLayout>
                  <c:x val="-1.7684171276592536E-2"/>
                  <c:y val="2.480156538344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A3-46DB-9DBF-D89E379D0D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Data!$M$315:$M$324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Data!$N$315:$N$324</c:f>
              <c:numCache>
                <c:formatCode>General</c:formatCode>
                <c:ptCount val="10"/>
                <c:pt idx="0">
                  <c:v>143</c:v>
                </c:pt>
                <c:pt idx="1">
                  <c:v>113</c:v>
                </c:pt>
                <c:pt idx="2">
                  <c:v>95</c:v>
                </c:pt>
                <c:pt idx="3">
                  <c:v>72</c:v>
                </c:pt>
                <c:pt idx="4">
                  <c:v>78</c:v>
                </c:pt>
                <c:pt idx="5">
                  <c:v>59</c:v>
                </c:pt>
                <c:pt idx="6">
                  <c:v>62</c:v>
                </c:pt>
                <c:pt idx="7">
                  <c:v>54</c:v>
                </c:pt>
                <c:pt idx="8">
                  <c:v>52</c:v>
                </c:pt>
                <c:pt idx="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A3-46DB-9DBF-D89E379D0D1E}"/>
            </c:ext>
          </c:extLst>
        </c:ser>
        <c:ser>
          <c:idx val="1"/>
          <c:order val="1"/>
          <c:tx>
            <c:strRef>
              <c:f>Data!$O$296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Data!$M$315:$M$324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Data!$O$315:$O$324</c:f>
              <c:numCache>
                <c:formatCode>General</c:formatCode>
                <c:ptCount val="10"/>
                <c:pt idx="0">
                  <c:v>68</c:v>
                </c:pt>
                <c:pt idx="1">
                  <c:v>60</c:v>
                </c:pt>
                <c:pt idx="2">
                  <c:v>48</c:v>
                </c:pt>
                <c:pt idx="3">
                  <c:v>37</c:v>
                </c:pt>
                <c:pt idx="4">
                  <c:v>27</c:v>
                </c:pt>
                <c:pt idx="5">
                  <c:v>18</c:v>
                </c:pt>
                <c:pt idx="6">
                  <c:v>13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A3-46DB-9DBF-D89E379D0D1E}"/>
            </c:ext>
          </c:extLst>
        </c:ser>
        <c:ser>
          <c:idx val="2"/>
          <c:order val="2"/>
          <c:tx>
            <c:strRef>
              <c:f>Data!$P$296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Data!$M$315:$M$324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Data!$P$315:$P$324</c:f>
              <c:numCache>
                <c:formatCode>General</c:formatCode>
                <c:ptCount val="10"/>
                <c:pt idx="0">
                  <c:v>211</c:v>
                </c:pt>
                <c:pt idx="1">
                  <c:v>173</c:v>
                </c:pt>
                <c:pt idx="2">
                  <c:v>143</c:v>
                </c:pt>
                <c:pt idx="3">
                  <c:v>109</c:v>
                </c:pt>
                <c:pt idx="4">
                  <c:v>105</c:v>
                </c:pt>
                <c:pt idx="5">
                  <c:v>77</c:v>
                </c:pt>
                <c:pt idx="6">
                  <c:v>75</c:v>
                </c:pt>
                <c:pt idx="7">
                  <c:v>63</c:v>
                </c:pt>
                <c:pt idx="8">
                  <c:v>61</c:v>
                </c:pt>
                <c:pt idx="9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A3-46DB-9DBF-D89E379D0D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082368"/>
        <c:axId val="51083904"/>
      </c:lineChart>
      <c:catAx>
        <c:axId val="510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8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839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082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33451957295411"/>
          <c:y val="0.95942408376963351"/>
          <c:w val="0.3131672597864767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LIBERAL STUDIES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3178241732"/>
          <c:y val="1.9633573535771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340564001435883E-2"/>
          <c:y val="0.20036429346855203"/>
          <c:w val="0.9027520893961507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Data!$B$296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56588043031789E-2"/>
                  <c:y val="-2.0451203795284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FD-4377-9B33-68DEB04F5397}"/>
                </c:ext>
              </c:extLst>
            </c:dLbl>
            <c:dLbl>
              <c:idx val="2"/>
              <c:layout>
                <c:manualLayout>
                  <c:x val="-2.0643729189789121E-2"/>
                  <c:y val="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FD-4377-9B33-68DEB04F5397}"/>
                </c:ext>
              </c:extLst>
            </c:dLbl>
            <c:dLbl>
              <c:idx val="3"/>
              <c:layout>
                <c:manualLayout>
                  <c:x val="-1.5334517465956274E-2"/>
                  <c:y val="-2.3389949292987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D8-4B10-948A-106BF470E79F}"/>
                </c:ext>
              </c:extLst>
            </c:dLbl>
            <c:dLbl>
              <c:idx val="4"/>
              <c:layout>
                <c:manualLayout>
                  <c:x val="-1.9163891971883201E-2"/>
                  <c:y val="-2.9151584436937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0B-44FB-8E88-B1BCE71BA39D}"/>
                </c:ext>
              </c:extLst>
            </c:dLbl>
            <c:dLbl>
              <c:idx val="5"/>
              <c:layout>
                <c:manualLayout>
                  <c:x val="-1.4723057486375483E-2"/>
                  <c:y val="1.7968833738714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FD-4377-9B33-68DEB04F5397}"/>
                </c:ext>
              </c:extLst>
            </c:dLbl>
            <c:dLbl>
              <c:idx val="6"/>
              <c:layout>
                <c:manualLayout>
                  <c:x val="-1.7684054753977062E-2"/>
                  <c:y val="2.0875432985232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FD-4377-9B33-68DEB04F5397}"/>
                </c:ext>
              </c:extLst>
            </c:dLbl>
            <c:dLbl>
              <c:idx val="7"/>
              <c:layout>
                <c:manualLayout>
                  <c:x val="-1.9164008494498674E-2"/>
                  <c:y val="2.0875604252567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FD-4377-9B33-68DEB04F5397}"/>
                </c:ext>
              </c:extLst>
            </c:dLbl>
            <c:dLbl>
              <c:idx val="8"/>
              <c:layout>
                <c:manualLayout>
                  <c:x val="-1.6518650088809948E-2"/>
                  <c:y val="1.8494867460939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D8-4B10-948A-106BF470E79F}"/>
                </c:ext>
              </c:extLst>
            </c:dLbl>
            <c:dLbl>
              <c:idx val="9"/>
              <c:layout>
                <c:manualLayout>
                  <c:x val="-1.6499909092180531E-2"/>
                  <c:y val="-1.9263992524494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FD-4377-9B33-68DEB04F53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Data!$A$315:$A$324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Data!$B$315:$B$324</c:f>
              <c:numCache>
                <c:formatCode>General</c:formatCode>
                <c:ptCount val="10"/>
                <c:pt idx="0">
                  <c:v>75</c:v>
                </c:pt>
                <c:pt idx="1">
                  <c:v>79</c:v>
                </c:pt>
                <c:pt idx="2">
                  <c:v>56</c:v>
                </c:pt>
                <c:pt idx="3">
                  <c:v>56</c:v>
                </c:pt>
                <c:pt idx="4">
                  <c:v>40</c:v>
                </c:pt>
                <c:pt idx="5">
                  <c:v>39</c:v>
                </c:pt>
                <c:pt idx="6">
                  <c:v>62</c:v>
                </c:pt>
                <c:pt idx="7">
                  <c:v>53</c:v>
                </c:pt>
                <c:pt idx="8">
                  <c:v>48</c:v>
                </c:pt>
                <c:pt idx="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DFD-4377-9B33-68DEB04F5397}"/>
            </c:ext>
          </c:extLst>
        </c:ser>
        <c:ser>
          <c:idx val="1"/>
          <c:order val="1"/>
          <c:tx>
            <c:strRef>
              <c:f>Data!$C$296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1.5334517465956187E-2"/>
                  <c:y val="1.989968531420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0D8-4B10-948A-106BF470E79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Data!$A$315:$A$324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Data!$C$315:$C$324</c:f>
              <c:numCache>
                <c:formatCode>General</c:formatCode>
                <c:ptCount val="10"/>
                <c:pt idx="0">
                  <c:v>34</c:v>
                </c:pt>
                <c:pt idx="1">
                  <c:v>30</c:v>
                </c:pt>
                <c:pt idx="2">
                  <c:v>21</c:v>
                </c:pt>
                <c:pt idx="3">
                  <c:v>20</c:v>
                </c:pt>
                <c:pt idx="4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16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DFD-4377-9B33-68DEB04F5397}"/>
            </c:ext>
          </c:extLst>
        </c:ser>
        <c:ser>
          <c:idx val="2"/>
          <c:order val="2"/>
          <c:tx>
            <c:strRef>
              <c:f>Data!$D$296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416262478843848E-2"/>
                  <c:y val="-3.3926175215047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FD-4377-9B33-68DEB04F5397}"/>
                </c:ext>
              </c:extLst>
            </c:dLbl>
            <c:dLbl>
              <c:idx val="1"/>
              <c:layout>
                <c:manualLayout>
                  <c:x val="-1.5669151480398918E-2"/>
                  <c:y val="-2.0402495499580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FD-4377-9B33-68DEB04F5397}"/>
                </c:ext>
              </c:extLst>
            </c:dLbl>
            <c:dLbl>
              <c:idx val="2"/>
              <c:layout>
                <c:manualLayout>
                  <c:x val="-2.1000058326042577E-2"/>
                  <c:y val="-2.7417195572613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FD-4377-9B33-68DEB04F5397}"/>
                </c:ext>
              </c:extLst>
            </c:dLbl>
            <c:dLbl>
              <c:idx val="3"/>
              <c:layout>
                <c:manualLayout>
                  <c:x val="-1.5334517465956274E-2"/>
                  <c:y val="2.164488601228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D8-4B10-948A-106BF470E79F}"/>
                </c:ext>
              </c:extLst>
            </c:dLbl>
            <c:dLbl>
              <c:idx val="4"/>
              <c:layout>
                <c:manualLayout>
                  <c:x val="-1.6795662531526364E-2"/>
                  <c:y val="-2.75545203446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0B-44FB-8E88-B1BCE71BA39D}"/>
                </c:ext>
              </c:extLst>
            </c:dLbl>
            <c:dLbl>
              <c:idx val="5"/>
              <c:layout>
                <c:manualLayout>
                  <c:x val="-1.801707638931371E-2"/>
                  <c:y val="-2.3050528145645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FD-4377-9B33-68DEB04F5397}"/>
                </c:ext>
              </c:extLst>
            </c:dLbl>
            <c:dLbl>
              <c:idx val="6"/>
              <c:layout>
                <c:manualLayout>
                  <c:x val="-1.1207955133494636E-2"/>
                  <c:y val="3.0190872737766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FD-4377-9B33-68DEB04F5397}"/>
                </c:ext>
              </c:extLst>
            </c:dLbl>
            <c:dLbl>
              <c:idx val="7"/>
              <c:layout>
                <c:manualLayout>
                  <c:x val="-1.9163891971883201E-2"/>
                  <c:y val="3.1326850864685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DFD-4377-9B33-68DEB04F5397}"/>
                </c:ext>
              </c:extLst>
            </c:dLbl>
            <c:dLbl>
              <c:idx val="8"/>
              <c:layout>
                <c:manualLayout>
                  <c:x val="-1.7684054753977062E-2"/>
                  <c:y val="2.480156538344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DFD-4377-9B33-68DEB04F5397}"/>
                </c:ext>
              </c:extLst>
            </c:dLbl>
            <c:dLbl>
              <c:idx val="9"/>
              <c:layout>
                <c:manualLayout>
                  <c:x val="-2.0052306960741808E-2"/>
                  <c:y val="-1.8828516854241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DFD-4377-9B33-68DEB04F53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Data!$A$315:$A$324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Data!$D$315:$D$324</c:f>
              <c:numCache>
                <c:formatCode>General</c:formatCode>
                <c:ptCount val="10"/>
                <c:pt idx="0">
                  <c:v>109</c:v>
                </c:pt>
                <c:pt idx="1">
                  <c:v>83</c:v>
                </c:pt>
                <c:pt idx="2">
                  <c:v>74</c:v>
                </c:pt>
                <c:pt idx="3">
                  <c:v>52</c:v>
                </c:pt>
                <c:pt idx="4">
                  <c:v>63</c:v>
                </c:pt>
                <c:pt idx="5">
                  <c:v>44</c:v>
                </c:pt>
                <c:pt idx="6">
                  <c:v>48</c:v>
                </c:pt>
                <c:pt idx="7">
                  <c:v>38</c:v>
                </c:pt>
                <c:pt idx="8">
                  <c:v>39</c:v>
                </c:pt>
                <c:pt idx="9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DFD-4377-9B33-68DEB04F5397}"/>
            </c:ext>
          </c:extLst>
        </c:ser>
        <c:ser>
          <c:idx val="3"/>
          <c:order val="3"/>
          <c:tx>
            <c:strRef>
              <c:f>Data!$E$296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Data!$A$315:$A$324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Data!$E$315:$E$324</c:f>
              <c:numCache>
                <c:formatCode>General</c:formatCode>
                <c:ptCount val="10"/>
                <c:pt idx="0">
                  <c:v>143</c:v>
                </c:pt>
                <c:pt idx="1">
                  <c:v>113</c:v>
                </c:pt>
                <c:pt idx="2">
                  <c:v>95</c:v>
                </c:pt>
                <c:pt idx="3">
                  <c:v>72</c:v>
                </c:pt>
                <c:pt idx="4">
                  <c:v>78</c:v>
                </c:pt>
                <c:pt idx="5">
                  <c:v>59</c:v>
                </c:pt>
                <c:pt idx="6">
                  <c:v>62</c:v>
                </c:pt>
                <c:pt idx="7">
                  <c:v>54</c:v>
                </c:pt>
                <c:pt idx="8">
                  <c:v>52</c:v>
                </c:pt>
                <c:pt idx="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DFD-4377-9B33-68DEB04F53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166400"/>
        <c:axId val="88167936"/>
      </c:lineChart>
      <c:catAx>
        <c:axId val="8816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6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66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3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LIBERAL</a:t>
            </a:r>
            <a:r>
              <a:rPr lang="en-US" sz="1200" b="1" i="0" strike="noStrike" baseline="0">
                <a:solidFill>
                  <a:srgbClr val="000000"/>
                </a:solidFill>
                <a:latin typeface="Arial"/>
                <a:cs typeface="Arial"/>
              </a:rPr>
              <a:t> AND INTEGRATIVE STUDIES</a:t>
            </a: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7056038638899327"/>
          <c:y val="1.9633573535771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79596555759122E-2"/>
          <c:y val="0.15509337510821619"/>
          <c:w val="0.90188015066374194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Data!$H$296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65946453044957E-2"/>
                  <c:y val="1.86688760578461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85-45BE-BC3D-40D1F905D941}"/>
                </c:ext>
              </c:extLst>
            </c:dLbl>
            <c:dLbl>
              <c:idx val="1"/>
              <c:layout>
                <c:manualLayout>
                  <c:x val="-1.7109411057188013E-2"/>
                  <c:y val="2.1870250511879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85-45BE-BC3D-40D1F905D941}"/>
                </c:ext>
              </c:extLst>
            </c:dLbl>
            <c:dLbl>
              <c:idx val="2"/>
              <c:layout>
                <c:manualLayout>
                  <c:x val="-1.6817853363356224E-2"/>
                  <c:y val="-2.541644336342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85-45BE-BC3D-40D1F905D941}"/>
                </c:ext>
              </c:extLst>
            </c:dLbl>
            <c:dLbl>
              <c:idx val="3"/>
              <c:layout>
                <c:manualLayout>
                  <c:x val="-1.0899707696395854E-2"/>
                  <c:y val="-1.6507262508416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85-45BE-BC3D-40D1F905D941}"/>
                </c:ext>
              </c:extLst>
            </c:dLbl>
            <c:dLbl>
              <c:idx val="4"/>
              <c:layout>
                <c:manualLayout>
                  <c:x val="-1.8000867120739658E-2"/>
                  <c:y val="-2.06134311745064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85-45BE-BC3D-40D1F905D941}"/>
                </c:ext>
              </c:extLst>
            </c:dLbl>
            <c:dLbl>
              <c:idx val="5"/>
              <c:layout>
                <c:manualLayout>
                  <c:x val="-1.5632788352610453E-2"/>
                  <c:y val="2.0159129323494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85-45BE-BC3D-40D1F905D941}"/>
                </c:ext>
              </c:extLst>
            </c:dLbl>
            <c:dLbl>
              <c:idx val="6"/>
              <c:layout>
                <c:manualLayout>
                  <c:x val="-1.916383873938006E-2"/>
                  <c:y val="2.086268644092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85-45BE-BC3D-40D1F905D941}"/>
                </c:ext>
              </c:extLst>
            </c:dLbl>
            <c:dLbl>
              <c:idx val="7"/>
              <c:layout>
                <c:manualLayout>
                  <c:x val="-1.6222430455518105E-2"/>
                  <c:y val="-2.0146349507358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85-45BE-BC3D-40D1F905D941}"/>
                </c:ext>
              </c:extLst>
            </c:dLbl>
            <c:dLbl>
              <c:idx val="8"/>
              <c:layout>
                <c:manualLayout>
                  <c:x val="-1.2675813391887293E-2"/>
                  <c:y val="-1.7820972640200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F85-45BE-BC3D-40D1F905D941}"/>
                </c:ext>
              </c:extLst>
            </c:dLbl>
            <c:dLbl>
              <c:idx val="9"/>
              <c:layout>
                <c:manualLayout>
                  <c:x val="-1.8862766488114385E-2"/>
                  <c:y val="-1.2176828681755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85-45BE-BC3D-40D1F905D9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Data!$G$315:$G$324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Data!$H$315:$H$324</c:f>
              <c:numCache>
                <c:formatCode>General</c:formatCode>
                <c:ptCount val="10"/>
                <c:pt idx="0">
                  <c:v>38</c:v>
                </c:pt>
                <c:pt idx="1">
                  <c:v>36</c:v>
                </c:pt>
                <c:pt idx="2">
                  <c:v>38</c:v>
                </c:pt>
                <c:pt idx="3">
                  <c:v>19</c:v>
                </c:pt>
                <c:pt idx="4">
                  <c:v>22</c:v>
                </c:pt>
                <c:pt idx="5">
                  <c:v>10</c:v>
                </c:pt>
                <c:pt idx="6">
                  <c:v>12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85-45BE-BC3D-40D1F905D941}"/>
            </c:ext>
          </c:extLst>
        </c:ser>
        <c:ser>
          <c:idx val="1"/>
          <c:order val="1"/>
          <c:tx>
            <c:strRef>
              <c:f>Data!$I$296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7.963338508086221E-3"/>
                  <c:y val="1.1514064668617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AB-4454-BE36-70CB89C06115}"/>
                </c:ext>
              </c:extLst>
            </c:dLbl>
            <c:dLbl>
              <c:idx val="6"/>
              <c:layout>
                <c:manualLayout>
                  <c:x val="-1.3503214407257708E-2"/>
                  <c:y val="2.4845474158661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F5E-40A6-86FD-59BEAE8F7B01}"/>
                </c:ext>
              </c:extLst>
            </c:dLbl>
            <c:dLbl>
              <c:idx val="7"/>
              <c:layout>
                <c:manualLayout>
                  <c:x val="-2.8458343239954687E-3"/>
                  <c:y val="-9.234172953511700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85-45BE-BC3D-40D1F905D941}"/>
                </c:ext>
              </c:extLst>
            </c:dLbl>
            <c:dLbl>
              <c:idx val="8"/>
              <c:layout>
                <c:manualLayout>
                  <c:x val="-3.7106240938355175E-3"/>
                  <c:y val="-7.391818169325692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85-45BE-BC3D-40D1F905D941}"/>
                </c:ext>
              </c:extLst>
            </c:dLbl>
            <c:dLbl>
              <c:idx val="9"/>
              <c:layout>
                <c:manualLayout>
                  <c:x val="-4.039818489398315E-3"/>
                  <c:y val="-9.580135203645449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85-45BE-BC3D-40D1F905D9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Data!$G$315:$G$324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Data!$I$315:$I$324</c:f>
              <c:numCache>
                <c:formatCode>General</c:formatCode>
                <c:ptCount val="10"/>
                <c:pt idx="0">
                  <c:v>18</c:v>
                </c:pt>
                <c:pt idx="1">
                  <c:v>21</c:v>
                </c:pt>
                <c:pt idx="2">
                  <c:v>12</c:v>
                </c:pt>
                <c:pt idx="3">
                  <c:v>6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85-45BE-BC3D-40D1F905D941}"/>
            </c:ext>
          </c:extLst>
        </c:ser>
        <c:ser>
          <c:idx val="2"/>
          <c:order val="2"/>
          <c:tx>
            <c:strRef>
              <c:f>Data!$J$296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0631127458829477E-2"/>
                  <c:y val="-2.9143109272919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85-45BE-BC3D-40D1F905D941}"/>
                </c:ext>
              </c:extLst>
            </c:dLbl>
            <c:dLbl>
              <c:idx val="2"/>
              <c:layout>
                <c:manualLayout>
                  <c:x val="-1.7673226015486963E-2"/>
                  <c:y val="1.7977353616138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F85-45BE-BC3D-40D1F905D941}"/>
                </c:ext>
              </c:extLst>
            </c:dLbl>
            <c:dLbl>
              <c:idx val="3"/>
              <c:layout>
                <c:manualLayout>
                  <c:x val="-1.5334517465956187E-2"/>
                  <c:y val="-1.98995478968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AB-4454-BE36-70CB89C06115}"/>
                </c:ext>
              </c:extLst>
            </c:dLbl>
            <c:dLbl>
              <c:idx val="6"/>
              <c:layout>
                <c:manualLayout>
                  <c:x val="-1.2936695524071925E-2"/>
                  <c:y val="1.5204683184235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85-45BE-BC3D-40D1F905D941}"/>
                </c:ext>
              </c:extLst>
            </c:dLbl>
            <c:dLbl>
              <c:idx val="7"/>
              <c:layout>
                <c:manualLayout>
                  <c:x val="-1.4387584322829983E-2"/>
                  <c:y val="1.4346099407731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85-45BE-BC3D-40D1F905D941}"/>
                </c:ext>
              </c:extLst>
            </c:dLbl>
            <c:dLbl>
              <c:idx val="9"/>
              <c:layout>
                <c:manualLayout>
                  <c:x val="-1.4382690092202902E-2"/>
                  <c:y val="2.0869535142657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85-45BE-BC3D-40D1F905D9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Data!$G$315:$G$324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Data!$J$315:$J$324</c:f>
              <c:numCache>
                <c:formatCode>General</c:formatCode>
                <c:ptCount val="10"/>
                <c:pt idx="0">
                  <c:v>50</c:v>
                </c:pt>
                <c:pt idx="1">
                  <c:v>39</c:v>
                </c:pt>
                <c:pt idx="2">
                  <c:v>36</c:v>
                </c:pt>
                <c:pt idx="3">
                  <c:v>31</c:v>
                </c:pt>
                <c:pt idx="4">
                  <c:v>19</c:v>
                </c:pt>
                <c:pt idx="5">
                  <c:v>16</c:v>
                </c:pt>
                <c:pt idx="6">
                  <c:v>8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F85-45BE-BC3D-40D1F905D941}"/>
            </c:ext>
          </c:extLst>
        </c:ser>
        <c:ser>
          <c:idx val="3"/>
          <c:order val="3"/>
          <c:tx>
            <c:strRef>
              <c:f>Data!$K$296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497671361239724E-2"/>
                  <c:y val="2.4971211059350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F85-45BE-BC3D-40D1F905D941}"/>
                </c:ext>
              </c:extLst>
            </c:dLbl>
            <c:dLbl>
              <c:idx val="1"/>
              <c:layout>
                <c:manualLayout>
                  <c:x val="-1.4175639350680761E-3"/>
                  <c:y val="-5.65668519754138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F85-45BE-BC3D-40D1F905D941}"/>
                </c:ext>
              </c:extLst>
            </c:dLbl>
            <c:dLbl>
              <c:idx val="2"/>
              <c:layout>
                <c:manualLayout>
                  <c:x val="-2.2123566407695153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F85-45BE-BC3D-40D1F905D941}"/>
                </c:ext>
              </c:extLst>
            </c:dLbl>
            <c:dLbl>
              <c:idx val="3"/>
              <c:layout>
                <c:manualLayout>
                  <c:x val="-1.9163891971883038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F85-45BE-BC3D-40D1F905D941}"/>
                </c:ext>
              </c:extLst>
            </c:dLbl>
            <c:dLbl>
              <c:idx val="4"/>
              <c:layout>
                <c:manualLayout>
                  <c:x val="-1.6204217536071031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F85-45BE-BC3D-40D1F905D941}"/>
                </c:ext>
              </c:extLst>
            </c:dLbl>
            <c:dLbl>
              <c:idx val="5"/>
              <c:layout>
                <c:manualLayout>
                  <c:x val="-1.7684054753977062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F85-45BE-BC3D-40D1F905D941}"/>
                </c:ext>
              </c:extLst>
            </c:dLbl>
            <c:dLbl>
              <c:idx val="6"/>
              <c:layout>
                <c:manualLayout>
                  <c:x val="-1.7684054753977062E-2"/>
                  <c:y val="-2.7400718466472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F85-45BE-BC3D-40D1F905D941}"/>
                </c:ext>
              </c:extLst>
            </c:dLbl>
            <c:dLbl>
              <c:idx val="7"/>
              <c:layout>
                <c:manualLayout>
                  <c:x val="-1.6224201992512927E-2"/>
                  <c:y val="-2.60730235945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F85-45BE-BC3D-40D1F905D941}"/>
                </c:ext>
              </c:extLst>
            </c:dLbl>
            <c:dLbl>
              <c:idx val="8"/>
              <c:layout>
                <c:manualLayout>
                  <c:x val="-1.4760924517660857E-2"/>
                  <c:y val="-2.5242088764995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F85-45BE-BC3D-40D1F905D941}"/>
                </c:ext>
              </c:extLst>
            </c:dLbl>
            <c:dLbl>
              <c:idx val="9"/>
              <c:layout>
                <c:manualLayout>
                  <c:x val="-1.6222278541486314E-2"/>
                  <c:y val="-2.7381879059571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F85-45BE-BC3D-40D1F905D9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Data!$G$315:$G$324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Data!$K$315:$K$324</c:f>
              <c:numCache>
                <c:formatCode>General</c:formatCode>
                <c:ptCount val="10"/>
                <c:pt idx="0">
                  <c:v>68</c:v>
                </c:pt>
                <c:pt idx="1">
                  <c:v>60</c:v>
                </c:pt>
                <c:pt idx="2">
                  <c:v>48</c:v>
                </c:pt>
                <c:pt idx="3">
                  <c:v>37</c:v>
                </c:pt>
                <c:pt idx="4">
                  <c:v>27</c:v>
                </c:pt>
                <c:pt idx="5">
                  <c:v>18</c:v>
                </c:pt>
                <c:pt idx="6">
                  <c:v>13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F85-45BE-BC3D-40D1F905D9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193664"/>
        <c:axId val="89153920"/>
      </c:lineChart>
      <c:catAx>
        <c:axId val="881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153920"/>
        <c:scaling>
          <c:orientation val="minMax"/>
          <c:max val="7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9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718861209964468"/>
          <c:y val="0.95942408376963351"/>
          <c:w val="0.38345195729537362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COLLEGE OF LIBERAL ARTS &amp; SCIENCES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850533807829184"/>
          <c:y val="3.01047120418848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38097651778005E-2"/>
          <c:y val="0.23562137930148616"/>
          <c:w val="0.89059610057066951"/>
          <c:h val="0.64919551450848412"/>
        </c:manualLayout>
      </c:layout>
      <c:lineChart>
        <c:grouping val="standard"/>
        <c:varyColors val="0"/>
        <c:ser>
          <c:idx val="0"/>
          <c:order val="0"/>
          <c:tx>
            <c:strRef>
              <c:f>Data!$B$56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Data!$A$75:$A$84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Data!$B$75:$B$84</c:f>
              <c:numCache>
                <c:formatCode>General</c:formatCode>
                <c:ptCount val="10"/>
                <c:pt idx="0">
                  <c:v>1701</c:v>
                </c:pt>
                <c:pt idx="1">
                  <c:v>1642</c:v>
                </c:pt>
                <c:pt idx="2">
                  <c:v>1698</c:v>
                </c:pt>
                <c:pt idx="3">
                  <c:v>1567</c:v>
                </c:pt>
                <c:pt idx="4">
                  <c:v>1594</c:v>
                </c:pt>
                <c:pt idx="5">
                  <c:v>1578</c:v>
                </c:pt>
                <c:pt idx="6">
                  <c:v>1511</c:v>
                </c:pt>
                <c:pt idx="7">
                  <c:v>1533</c:v>
                </c:pt>
                <c:pt idx="8">
                  <c:v>1525</c:v>
                </c:pt>
                <c:pt idx="9">
                  <c:v>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B-4B95-A352-EFD2E30C1346}"/>
            </c:ext>
          </c:extLst>
        </c:ser>
        <c:ser>
          <c:idx val="1"/>
          <c:order val="1"/>
          <c:tx>
            <c:strRef>
              <c:f>Data!$C$56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Data!$A$75:$A$84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Data!$C$75:$C$84</c:f>
              <c:numCache>
                <c:formatCode>General</c:formatCode>
                <c:ptCount val="10"/>
                <c:pt idx="0">
                  <c:v>457</c:v>
                </c:pt>
                <c:pt idx="1">
                  <c:v>550</c:v>
                </c:pt>
                <c:pt idx="2">
                  <c:v>823</c:v>
                </c:pt>
                <c:pt idx="3">
                  <c:v>840</c:v>
                </c:pt>
                <c:pt idx="4">
                  <c:v>916</c:v>
                </c:pt>
                <c:pt idx="5">
                  <c:v>626</c:v>
                </c:pt>
                <c:pt idx="6">
                  <c:v>520</c:v>
                </c:pt>
                <c:pt idx="7">
                  <c:v>434</c:v>
                </c:pt>
                <c:pt idx="8">
                  <c:v>373</c:v>
                </c:pt>
                <c:pt idx="9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B-4B95-A352-EFD2E30C1346}"/>
            </c:ext>
          </c:extLst>
        </c:ser>
        <c:ser>
          <c:idx val="2"/>
          <c:order val="2"/>
          <c:tx>
            <c:strRef>
              <c:f>Data!$D$56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Data!$A$75:$A$84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Data!$D$75:$D$84</c:f>
              <c:numCache>
                <c:formatCode>General</c:formatCode>
                <c:ptCount val="10"/>
                <c:pt idx="0">
                  <c:v>2158</c:v>
                </c:pt>
                <c:pt idx="1">
                  <c:v>2192</c:v>
                </c:pt>
                <c:pt idx="2">
                  <c:v>2521</c:v>
                </c:pt>
                <c:pt idx="3">
                  <c:v>2407</c:v>
                </c:pt>
                <c:pt idx="4">
                  <c:v>2510</c:v>
                </c:pt>
                <c:pt idx="5">
                  <c:v>2204</c:v>
                </c:pt>
                <c:pt idx="6">
                  <c:v>2031</c:v>
                </c:pt>
                <c:pt idx="7">
                  <c:v>1967</c:v>
                </c:pt>
                <c:pt idx="8">
                  <c:v>1898</c:v>
                </c:pt>
                <c:pt idx="9">
                  <c:v>1748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AB-4B95-A352-EFD2E30C13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682496"/>
        <c:axId val="50692480"/>
      </c:lineChart>
      <c:catAx>
        <c:axId val="506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9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92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1565836298932401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82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167259786476909"/>
          <c:y val="0.95680628272251322"/>
          <c:w val="0.31316725978647697"/>
          <c:h val="3.66492146596860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MATHEMATICAL SCIENCES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9187715020639066"/>
          <c:y val="2.3985133995281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90132538938846E-2"/>
          <c:y val="0.22646081543471991"/>
          <c:w val="0.8909133916529024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Data!$B$326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391043481909364E-2"/>
                  <c:y val="-2.0912588805980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44-4AD8-B123-4787532A5ADD}"/>
                </c:ext>
              </c:extLst>
            </c:dLbl>
            <c:dLbl>
              <c:idx val="1"/>
              <c:layout>
                <c:manualLayout>
                  <c:x val="-1.7978956005277359E-2"/>
                  <c:y val="2.08845556609088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44-4AD8-B123-4787532A5ADD}"/>
                </c:ext>
              </c:extLst>
            </c:dLbl>
            <c:dLbl>
              <c:idx val="2"/>
              <c:layout>
                <c:manualLayout>
                  <c:x val="-2.067358686959353E-2"/>
                  <c:y val="2.7519270579921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44-4AD8-B123-4787532A5ADD}"/>
                </c:ext>
              </c:extLst>
            </c:dLbl>
            <c:dLbl>
              <c:idx val="3"/>
              <c:layout>
                <c:manualLayout>
                  <c:x val="-1.6233432632643832E-2"/>
                  <c:y val="2.5643456871556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44-4AD8-B123-4787532A5ADD}"/>
                </c:ext>
              </c:extLst>
            </c:dLbl>
            <c:dLbl>
              <c:idx val="4"/>
              <c:layout>
                <c:manualLayout>
                  <c:x val="-1.5079416138702022E-2"/>
                  <c:y val="-2.1913399568509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44-4AD8-B123-4787532A5ADD}"/>
                </c:ext>
              </c:extLst>
            </c:dLbl>
            <c:dLbl>
              <c:idx val="5"/>
              <c:layout>
                <c:manualLayout>
                  <c:x val="-1.3281212850169928E-2"/>
                  <c:y val="1.957661705899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44-4AD8-B123-4787532A5ADD}"/>
                </c:ext>
              </c:extLst>
            </c:dLbl>
            <c:dLbl>
              <c:idx val="6"/>
              <c:layout>
                <c:manualLayout>
                  <c:x val="-2.0681016116324714E-2"/>
                  <c:y val="-2.0468455840925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44-4AD8-B123-4787532A5ADD}"/>
                </c:ext>
              </c:extLst>
            </c:dLbl>
            <c:dLbl>
              <c:idx val="7"/>
              <c:layout>
                <c:manualLayout>
                  <c:x val="-2.0408665613068436E-2"/>
                  <c:y val="-2.4083219963996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44-4AD8-B123-4787532A5ADD}"/>
                </c:ext>
              </c:extLst>
            </c:dLbl>
            <c:dLbl>
              <c:idx val="8"/>
              <c:layout>
                <c:manualLayout>
                  <c:x val="-2.3936425260937831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44-4AD8-B123-4787532A5ADD}"/>
                </c:ext>
              </c:extLst>
            </c:dLbl>
            <c:dLbl>
              <c:idx val="9"/>
              <c:layout>
                <c:manualLayout>
                  <c:x val="-1.6562472319734629E-2"/>
                  <c:y val="2.0988855450660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44-4AD8-B123-4787532A5AD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Data!$A$345:$A$354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Data!$B$345:$B$354</c:f>
              <c:numCache>
                <c:formatCode>General</c:formatCode>
                <c:ptCount val="10"/>
                <c:pt idx="0">
                  <c:v>115</c:v>
                </c:pt>
                <c:pt idx="1">
                  <c:v>96</c:v>
                </c:pt>
                <c:pt idx="2">
                  <c:v>103</c:v>
                </c:pt>
                <c:pt idx="3">
                  <c:v>86</c:v>
                </c:pt>
                <c:pt idx="4">
                  <c:v>87</c:v>
                </c:pt>
                <c:pt idx="5">
                  <c:v>90</c:v>
                </c:pt>
                <c:pt idx="6">
                  <c:v>126</c:v>
                </c:pt>
                <c:pt idx="7">
                  <c:v>125</c:v>
                </c:pt>
                <c:pt idx="8">
                  <c:v>137</c:v>
                </c:pt>
                <c:pt idx="9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344-4AD8-B123-4787532A5ADD}"/>
            </c:ext>
          </c:extLst>
        </c:ser>
        <c:ser>
          <c:idx val="1"/>
          <c:order val="1"/>
          <c:tx>
            <c:strRef>
              <c:f>Data!$C$326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Data!$A$345:$A$354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Data!$C$345:$C$354</c:f>
              <c:numCache>
                <c:formatCode>General</c:formatCode>
                <c:ptCount val="10"/>
                <c:pt idx="0">
                  <c:v>41</c:v>
                </c:pt>
                <c:pt idx="1">
                  <c:v>32</c:v>
                </c:pt>
                <c:pt idx="2">
                  <c:v>35</c:v>
                </c:pt>
                <c:pt idx="3">
                  <c:v>19</c:v>
                </c:pt>
                <c:pt idx="4">
                  <c:v>26</c:v>
                </c:pt>
                <c:pt idx="5">
                  <c:v>18</c:v>
                </c:pt>
                <c:pt idx="6">
                  <c:v>24</c:v>
                </c:pt>
                <c:pt idx="7">
                  <c:v>19</c:v>
                </c:pt>
                <c:pt idx="8">
                  <c:v>14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344-4AD8-B123-4787532A5ADD}"/>
            </c:ext>
          </c:extLst>
        </c:ser>
        <c:ser>
          <c:idx val="2"/>
          <c:order val="2"/>
          <c:tx>
            <c:strRef>
              <c:f>Data!$D$326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378363006578019E-2"/>
                  <c:y val="2.3568866718885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05-44F8-B4B0-3B6537D28659}"/>
                </c:ext>
              </c:extLst>
            </c:dLbl>
            <c:dLbl>
              <c:idx val="1"/>
              <c:layout>
                <c:manualLayout>
                  <c:x val="-1.6535899264812148E-2"/>
                  <c:y val="-1.7412293358618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44-4AD8-B123-4787532A5ADD}"/>
                </c:ext>
              </c:extLst>
            </c:dLbl>
            <c:dLbl>
              <c:idx val="2"/>
              <c:layout>
                <c:manualLayout>
                  <c:x val="-2.3936034818084071E-2"/>
                  <c:y val="-2.9288980926340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44-4AD8-B123-4787532A5ADD}"/>
                </c:ext>
              </c:extLst>
            </c:dLbl>
            <c:dLbl>
              <c:idx val="3"/>
              <c:layout>
                <c:manualLayout>
                  <c:x val="-1.5352139597115191E-2"/>
                  <c:y val="-2.174080334199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44-4AD8-B123-4787532A5ADD}"/>
                </c:ext>
              </c:extLst>
            </c:dLbl>
            <c:dLbl>
              <c:idx val="4"/>
              <c:layout>
                <c:manualLayout>
                  <c:x val="-1.4167634019104628E-2"/>
                  <c:y val="2.4064256365860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44-4AD8-B123-4787532A5ADD}"/>
                </c:ext>
              </c:extLst>
            </c:dLbl>
            <c:dLbl>
              <c:idx val="5"/>
              <c:layout>
                <c:manualLayout>
                  <c:x val="-1.9497567871557167E-2"/>
                  <c:y val="2.9708059598790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44-4AD8-B123-4787532A5ADD}"/>
                </c:ext>
              </c:extLst>
            </c:dLbl>
            <c:dLbl>
              <c:idx val="6"/>
              <c:layout>
                <c:manualLayout>
                  <c:x val="-1.9163891971883094E-2"/>
                  <c:y val="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44-4AD8-B123-4787532A5AD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Data!$A$345:$A$354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Data!$D$345:$D$354</c:f>
              <c:numCache>
                <c:formatCode>General</c:formatCode>
                <c:ptCount val="10"/>
                <c:pt idx="0">
                  <c:v>107</c:v>
                </c:pt>
                <c:pt idx="1">
                  <c:v>107</c:v>
                </c:pt>
                <c:pt idx="2">
                  <c:v>106</c:v>
                </c:pt>
                <c:pt idx="3">
                  <c:v>91</c:v>
                </c:pt>
                <c:pt idx="4">
                  <c:v>83</c:v>
                </c:pt>
                <c:pt idx="5">
                  <c:v>73</c:v>
                </c:pt>
                <c:pt idx="6">
                  <c:v>60</c:v>
                </c:pt>
                <c:pt idx="7">
                  <c:v>50</c:v>
                </c:pt>
                <c:pt idx="8">
                  <c:v>51</c:v>
                </c:pt>
                <c:pt idx="9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344-4AD8-B123-4787532A5ADD}"/>
            </c:ext>
          </c:extLst>
        </c:ser>
        <c:ser>
          <c:idx val="3"/>
          <c:order val="3"/>
          <c:tx>
            <c:strRef>
              <c:f>Data!$E$326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123602567321116E-2"/>
                  <c:y val="-2.7522360877383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44-4AD8-B123-4787532A5ADD}"/>
                </c:ext>
              </c:extLst>
            </c:dLbl>
            <c:dLbl>
              <c:idx val="1"/>
              <c:layout>
                <c:manualLayout>
                  <c:x val="-2.3603403625601184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344-4AD8-B123-4787532A5ADD}"/>
                </c:ext>
              </c:extLst>
            </c:dLbl>
            <c:dLbl>
              <c:idx val="2"/>
              <c:layout>
                <c:manualLayout>
                  <c:x val="-2.5099554009688857E-2"/>
                  <c:y val="-2.956091336870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44-4AD8-B123-4787532A5ADD}"/>
                </c:ext>
              </c:extLst>
            </c:dLbl>
            <c:dLbl>
              <c:idx val="3"/>
              <c:layout>
                <c:manualLayout>
                  <c:x val="-2.6579391227594885E-2"/>
                  <c:y val="-2.5215861067937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344-4AD8-B123-4787532A5ADD}"/>
                </c:ext>
              </c:extLst>
            </c:dLbl>
            <c:dLbl>
              <c:idx val="4"/>
              <c:layout>
                <c:manualLayout>
                  <c:x val="-2.3964623733908955E-2"/>
                  <c:y val="-3.176991946153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44-4AD8-B123-4787532A5ADD}"/>
                </c:ext>
              </c:extLst>
            </c:dLbl>
            <c:dLbl>
              <c:idx val="5"/>
              <c:layout>
                <c:manualLayout>
                  <c:x val="-1.5943180281860859E-2"/>
                  <c:y val="-2.08497890643250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344-4AD8-B123-4787532A5ADD}"/>
                </c:ext>
              </c:extLst>
            </c:dLbl>
            <c:dLbl>
              <c:idx val="6"/>
              <c:layout>
                <c:manualLayout>
                  <c:x val="-1.8018777860554086E-2"/>
                  <c:y val="-2.7395486998260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44-4AD8-B123-4787532A5ADD}"/>
                </c:ext>
              </c:extLst>
            </c:dLbl>
            <c:dLbl>
              <c:idx val="7"/>
              <c:layout>
                <c:manualLayout>
                  <c:x val="-2.1001686664860564E-2"/>
                  <c:y val="-2.7385818208286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344-4AD8-B123-4787532A5ADD}"/>
                </c:ext>
              </c:extLst>
            </c:dLbl>
            <c:dLbl>
              <c:idx val="8"/>
              <c:layout>
                <c:manualLayout>
                  <c:x val="-2.1001686664860564E-2"/>
                  <c:y val="-3.3912645095545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44-4AD8-B123-4787532A5ADD}"/>
                </c:ext>
              </c:extLst>
            </c:dLbl>
            <c:dLbl>
              <c:idx val="9"/>
              <c:layout>
                <c:manualLayout>
                  <c:x val="-2.2123682930310737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344-4AD8-B123-4787532A5AD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Data!$A$345:$A$354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Data!$E$345:$E$354</c:f>
              <c:numCache>
                <c:formatCode>General</c:formatCode>
                <c:ptCount val="10"/>
                <c:pt idx="0">
                  <c:v>148</c:v>
                </c:pt>
                <c:pt idx="1">
                  <c:v>139</c:v>
                </c:pt>
                <c:pt idx="2">
                  <c:v>141</c:v>
                </c:pt>
                <c:pt idx="3">
                  <c:v>110</c:v>
                </c:pt>
                <c:pt idx="4">
                  <c:v>109</c:v>
                </c:pt>
                <c:pt idx="5">
                  <c:v>91</c:v>
                </c:pt>
                <c:pt idx="6">
                  <c:v>84</c:v>
                </c:pt>
                <c:pt idx="7">
                  <c:v>69</c:v>
                </c:pt>
                <c:pt idx="8">
                  <c:v>65</c:v>
                </c:pt>
                <c:pt idx="9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344-4AD8-B123-4787532A5A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273856"/>
        <c:axId val="89275392"/>
      </c:lineChart>
      <c:catAx>
        <c:axId val="8927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7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27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273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3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MEDICAL LABORATORY SCIENCES MAJOR HEADCOUNT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baseline="0">
                <a:effectLst/>
              </a:rPr>
              <a:t>(Note: Clinical Laboratory Science majors also included)</a:t>
            </a:r>
            <a:endParaRPr lang="en-US" sz="10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175847192241925"/>
          <c:y val="2.398376385659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758157228570221E-2"/>
          <c:y val="0.21423987577469047"/>
          <c:w val="0.92259786476868322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Data!$B$146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59382319174703E-2"/>
                  <c:y val="2.486178644602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79-4722-832F-E67DA389DF39}"/>
                </c:ext>
              </c:extLst>
            </c:dLbl>
            <c:dLbl>
              <c:idx val="1"/>
              <c:layout>
                <c:manualLayout>
                  <c:x val="-1.5907283348018442E-2"/>
                  <c:y val="-1.9713897019417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56-464D-8FCA-FAE0BCCB8C16}"/>
                </c:ext>
              </c:extLst>
            </c:dLbl>
            <c:dLbl>
              <c:idx val="2"/>
              <c:layout>
                <c:manualLayout>
                  <c:x val="-1.916392563179713E-2"/>
                  <c:y val="-2.5331168293822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56-464D-8FCA-FAE0BCCB8C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Data!$A$165:$A$174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Data!$B$165:$B$174</c:f>
              <c:numCache>
                <c:formatCode>General</c:formatCode>
                <c:ptCount val="10"/>
                <c:pt idx="0">
                  <c:v>36</c:v>
                </c:pt>
                <c:pt idx="1">
                  <c:v>69</c:v>
                </c:pt>
                <c:pt idx="2">
                  <c:v>56</c:v>
                </c:pt>
                <c:pt idx="3">
                  <c:v>51</c:v>
                </c:pt>
                <c:pt idx="4">
                  <c:v>53</c:v>
                </c:pt>
                <c:pt idx="5">
                  <c:v>40</c:v>
                </c:pt>
                <c:pt idx="6">
                  <c:v>58</c:v>
                </c:pt>
                <c:pt idx="7">
                  <c:v>92</c:v>
                </c:pt>
                <c:pt idx="8">
                  <c:v>84</c:v>
                </c:pt>
                <c:pt idx="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6-464D-8FCA-FAE0BCCB8C16}"/>
            </c:ext>
          </c:extLst>
        </c:ser>
        <c:ser>
          <c:idx val="1"/>
          <c:order val="1"/>
          <c:tx>
            <c:strRef>
              <c:f>Data!$C$146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85215610534809E-2"/>
                  <c:y val="2.5213463325240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56-464D-8FCA-FAE0BCCB8C16}"/>
                </c:ext>
              </c:extLst>
            </c:dLbl>
            <c:dLbl>
              <c:idx val="1"/>
              <c:layout>
                <c:manualLayout>
                  <c:x val="-1.9185332133150393E-2"/>
                  <c:y val="2.5208325305176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56-464D-8FCA-FAE0BCCB8C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Data!$A$165:$A$174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Data!$C$165:$C$174</c:f>
              <c:numCache>
                <c:formatCode>General</c:formatCode>
                <c:ptCount val="10"/>
                <c:pt idx="0">
                  <c:v>13</c:v>
                </c:pt>
                <c:pt idx="1">
                  <c:v>23</c:v>
                </c:pt>
                <c:pt idx="2">
                  <c:v>21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10</c:v>
                </c:pt>
                <c:pt idx="7">
                  <c:v>11</c:v>
                </c:pt>
                <c:pt idx="8">
                  <c:v>8</c:v>
                </c:pt>
                <c:pt idx="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56-464D-8FCA-FAE0BCCB8C16}"/>
            </c:ext>
          </c:extLst>
        </c:ser>
        <c:ser>
          <c:idx val="2"/>
          <c:order val="2"/>
          <c:tx>
            <c:strRef>
              <c:f>Data!$D$146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83380329436776E-2"/>
                  <c:y val="3.1473821231785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156-464D-8FCA-FAE0BCCB8C16}"/>
                </c:ext>
              </c:extLst>
            </c:dLbl>
            <c:dLbl>
              <c:idx val="1"/>
              <c:layout>
                <c:manualLayout>
                  <c:x val="-1.3855657030437845E-2"/>
                  <c:y val="-1.9726402000797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56-464D-8FCA-FAE0BCCB8C16}"/>
                </c:ext>
              </c:extLst>
            </c:dLbl>
            <c:dLbl>
              <c:idx val="2"/>
              <c:layout>
                <c:manualLayout>
                  <c:x val="-2.0643764099559123E-2"/>
                  <c:y val="-2.3166929971456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56-464D-8FCA-FAE0BCCB8C16}"/>
                </c:ext>
              </c:extLst>
            </c:dLbl>
            <c:dLbl>
              <c:idx val="3"/>
              <c:layout>
                <c:manualLayout>
                  <c:x val="-1.4427397285818846E-2"/>
                  <c:y val="2.2324552362891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56-464D-8FCA-FAE0BCCB8C16}"/>
                </c:ext>
              </c:extLst>
            </c:dLbl>
            <c:dLbl>
              <c:idx val="4"/>
              <c:layout>
                <c:manualLayout>
                  <c:x val="-1.9163891971883094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156-464D-8FCA-FAE0BCCB8C16}"/>
                </c:ext>
              </c:extLst>
            </c:dLbl>
            <c:dLbl>
              <c:idx val="5"/>
              <c:layout>
                <c:manualLayout>
                  <c:x val="-1.9163891971883094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56-464D-8FCA-FAE0BCCB8C16}"/>
                </c:ext>
              </c:extLst>
            </c:dLbl>
            <c:dLbl>
              <c:idx val="6"/>
              <c:layout>
                <c:manualLayout>
                  <c:x val="-1.6202943548575079E-2"/>
                  <c:y val="-2.74007502988829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156-464D-8FCA-FAE0BCCB8C16}"/>
                </c:ext>
              </c:extLst>
            </c:dLbl>
            <c:dLbl>
              <c:idx val="7"/>
              <c:layout>
                <c:manualLayout>
                  <c:x val="-2.0643729189789121E-2"/>
                  <c:y val="-3.1750908787298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56-464D-8FCA-FAE0BCCB8C16}"/>
                </c:ext>
              </c:extLst>
            </c:dLbl>
            <c:dLbl>
              <c:idx val="9"/>
              <c:layout>
                <c:manualLayout>
                  <c:x val="-1.9163891971882983E-2"/>
                  <c:y val="-1.8700337824819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156-464D-8FCA-FAE0BCCB8C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Data!$A$165:$A$174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Data!$D$165:$D$174</c:f>
              <c:numCache>
                <c:formatCode>General</c:formatCode>
                <c:ptCount val="10"/>
                <c:pt idx="0">
                  <c:v>27</c:v>
                </c:pt>
                <c:pt idx="1">
                  <c:v>30</c:v>
                </c:pt>
                <c:pt idx="2">
                  <c:v>25</c:v>
                </c:pt>
                <c:pt idx="3">
                  <c:v>32</c:v>
                </c:pt>
                <c:pt idx="4">
                  <c:v>29</c:v>
                </c:pt>
                <c:pt idx="5">
                  <c:v>22</c:v>
                </c:pt>
                <c:pt idx="6">
                  <c:v>12</c:v>
                </c:pt>
                <c:pt idx="7">
                  <c:v>17</c:v>
                </c:pt>
                <c:pt idx="8">
                  <c:v>22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156-464D-8FCA-FAE0BCCB8C16}"/>
            </c:ext>
          </c:extLst>
        </c:ser>
        <c:ser>
          <c:idx val="3"/>
          <c:order val="3"/>
          <c:tx>
            <c:strRef>
              <c:f>Data!$E$146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705755270388274E-2"/>
                  <c:y val="-2.92985951851105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56-464D-8FCA-FAE0BCCB8C16}"/>
                </c:ext>
              </c:extLst>
            </c:dLbl>
            <c:dLbl>
              <c:idx val="1"/>
              <c:layout>
                <c:manualLayout>
                  <c:x val="-1.6817107453042615E-2"/>
                  <c:y val="-2.0413076637671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56-464D-8FCA-FAE0BCCB8C16}"/>
                </c:ext>
              </c:extLst>
            </c:dLbl>
            <c:dLbl>
              <c:idx val="2"/>
              <c:layout>
                <c:manualLayout>
                  <c:x val="-1.9185215610534809E-2"/>
                  <c:y val="-2.6996698822108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156-464D-8FCA-FAE0BCCB8C16}"/>
                </c:ext>
              </c:extLst>
            </c:dLbl>
            <c:dLbl>
              <c:idx val="3"/>
              <c:layout>
                <c:manualLayout>
                  <c:x val="-1.9185011262173073E-2"/>
                  <c:y val="2.537305899274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156-464D-8FCA-FAE0BCCB8C16}"/>
                </c:ext>
              </c:extLst>
            </c:dLbl>
            <c:dLbl>
              <c:idx val="4"/>
              <c:layout>
                <c:manualLayout>
                  <c:x val="-2.0643764099559179E-2"/>
                  <c:y val="-2.2615655240921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156-464D-8FCA-FAE0BCCB8C16}"/>
                </c:ext>
              </c:extLst>
            </c:dLbl>
            <c:dLbl>
              <c:idx val="5"/>
              <c:layout>
                <c:manualLayout>
                  <c:x val="-1.827545535493676E-2"/>
                  <c:y val="2.1003696527462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156-464D-8FCA-FAE0BCCB8C16}"/>
                </c:ext>
              </c:extLst>
            </c:dLbl>
            <c:dLbl>
              <c:idx val="6"/>
              <c:layout>
                <c:manualLayout>
                  <c:x val="-1.6202197638261556E-2"/>
                  <c:y val="-2.2209121765538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156-464D-8FCA-FAE0BCCB8C16}"/>
                </c:ext>
              </c:extLst>
            </c:dLbl>
            <c:dLbl>
              <c:idx val="7"/>
              <c:layout>
                <c:manualLayout>
                  <c:x val="-1.9164391612579025E-2"/>
                  <c:y val="-3.5803671342057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156-464D-8FCA-FAE0BCCB8C16}"/>
                </c:ext>
              </c:extLst>
            </c:dLbl>
            <c:dLbl>
              <c:idx val="8"/>
              <c:layout>
                <c:manualLayout>
                  <c:x val="-1.9185215610534809E-2"/>
                  <c:y val="-2.4820233523011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156-464D-8FCA-FAE0BCCB8C16}"/>
                </c:ext>
              </c:extLst>
            </c:dLbl>
            <c:dLbl>
              <c:idx val="9"/>
              <c:layout>
                <c:manualLayout>
                  <c:x val="-2.066015887858624E-2"/>
                  <c:y val="-2.917436299255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56-464D-8FCA-FAE0BCCB8C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Data!$A$165:$A$174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Data!$E$165:$E$174</c:f>
              <c:numCache>
                <c:formatCode>General</c:formatCode>
                <c:ptCount val="10"/>
                <c:pt idx="0">
                  <c:v>40</c:v>
                </c:pt>
                <c:pt idx="1">
                  <c:v>53</c:v>
                </c:pt>
                <c:pt idx="2">
                  <c:v>46</c:v>
                </c:pt>
                <c:pt idx="3">
                  <c:v>44</c:v>
                </c:pt>
                <c:pt idx="4">
                  <c:v>41</c:v>
                </c:pt>
                <c:pt idx="5">
                  <c:v>35</c:v>
                </c:pt>
                <c:pt idx="6">
                  <c:v>22</c:v>
                </c:pt>
                <c:pt idx="7">
                  <c:v>28</c:v>
                </c:pt>
                <c:pt idx="8">
                  <c:v>30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A156-464D-8FCA-FAE0BCCB8C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16736"/>
        <c:axId val="89605632"/>
      </c:lineChart>
      <c:catAx>
        <c:axId val="893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60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605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316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PHILOSOPHY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366548044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73673462848215E-2"/>
          <c:y val="0.22167884805590166"/>
          <c:w val="0.91075917397117812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Data!$B$416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518650088809948E-2"/>
                  <c:y val="1.989968531420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97-4390-8857-C7CAD70036E8}"/>
                </c:ext>
              </c:extLst>
            </c:dLbl>
            <c:dLbl>
              <c:idx val="1"/>
              <c:layout>
                <c:manualLayout>
                  <c:x val="-1.8565987422087336E-2"/>
                  <c:y val="2.9222492476398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DA-4F1F-9AE0-3E561D4BDD19}"/>
                </c:ext>
              </c:extLst>
            </c:dLbl>
            <c:dLbl>
              <c:idx val="2"/>
              <c:layout>
                <c:manualLayout>
                  <c:x val="-1.3538924863521722E-2"/>
                  <c:y val="-2.2318918250402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7B-49E1-8D04-F48ADF7F0DA7}"/>
                </c:ext>
              </c:extLst>
            </c:dLbl>
            <c:dLbl>
              <c:idx val="3"/>
              <c:layout>
                <c:manualLayout>
                  <c:x val="-1.9164275117383417E-2"/>
                  <c:y val="-2.5341812651746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7B-49E1-8D04-F48ADF7F0DA7}"/>
                </c:ext>
              </c:extLst>
            </c:dLbl>
            <c:dLbl>
              <c:idx val="4"/>
              <c:layout>
                <c:manualLayout>
                  <c:x val="-1.3243264662965173E-2"/>
                  <c:y val="2.189484822250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A7B-49E1-8D04-F48ADF7F0DA7}"/>
                </c:ext>
              </c:extLst>
            </c:dLbl>
            <c:dLbl>
              <c:idx val="5"/>
              <c:layout>
                <c:manualLayout>
                  <c:x val="-2.066505282844084E-2"/>
                  <c:y val="-2.5205413760474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7B-49E1-8D04-F48ADF7F0DA7}"/>
                </c:ext>
              </c:extLst>
            </c:dLbl>
            <c:dLbl>
              <c:idx val="6"/>
              <c:layout>
                <c:manualLayout>
                  <c:x val="-1.5611156953515889E-2"/>
                  <c:y val="2.1762790122438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7B-49E1-8D04-F48ADF7F0DA7}"/>
                </c:ext>
              </c:extLst>
            </c:dLbl>
            <c:dLbl>
              <c:idx val="7"/>
              <c:layout>
                <c:manualLayout>
                  <c:x val="-1.9459587977790519E-2"/>
                  <c:y val="-2.2202663148781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7B-49E1-8D04-F48ADF7F0DA7}"/>
                </c:ext>
              </c:extLst>
            </c:dLbl>
            <c:dLbl>
              <c:idx val="8"/>
              <c:layout>
                <c:manualLayout>
                  <c:x val="-2.0664383749153335E-2"/>
                  <c:y val="-3.404580713590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7B-49E1-8D04-F48ADF7F0DA7}"/>
                </c:ext>
              </c:extLst>
            </c:dLbl>
            <c:dLbl>
              <c:idx val="9"/>
              <c:layout>
                <c:manualLayout>
                  <c:x val="-1.6202943548575079E-2"/>
                  <c:y val="-2.5225570625661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7B-49E1-8D04-F48ADF7F0D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Data!$A$435:$A$444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Data!$B$435:$B$444</c:f>
              <c:numCache>
                <c:formatCode>General</c:formatCode>
                <c:ptCount val="10"/>
                <c:pt idx="0">
                  <c:v>27</c:v>
                </c:pt>
                <c:pt idx="1">
                  <c:v>19</c:v>
                </c:pt>
                <c:pt idx="2">
                  <c:v>22</c:v>
                </c:pt>
                <c:pt idx="3">
                  <c:v>15</c:v>
                </c:pt>
                <c:pt idx="4">
                  <c:v>14</c:v>
                </c:pt>
                <c:pt idx="5">
                  <c:v>23</c:v>
                </c:pt>
                <c:pt idx="6">
                  <c:v>16</c:v>
                </c:pt>
                <c:pt idx="7">
                  <c:v>17</c:v>
                </c:pt>
                <c:pt idx="8">
                  <c:v>22</c:v>
                </c:pt>
                <c:pt idx="9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7B-49E1-8D04-F48ADF7F0DA7}"/>
            </c:ext>
          </c:extLst>
        </c:ser>
        <c:ser>
          <c:idx val="1"/>
          <c:order val="1"/>
          <c:tx>
            <c:strRef>
              <c:f>Data!$C$416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821423265488055E-2"/>
                  <c:y val="-2.9575299824879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A7B-49E1-8D04-F48ADF7F0DA7}"/>
                </c:ext>
              </c:extLst>
            </c:dLbl>
            <c:dLbl>
              <c:idx val="8"/>
              <c:layout>
                <c:manualLayout>
                  <c:x val="-9.1474711309400668E-3"/>
                  <c:y val="2.1644886012285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97-4390-8857-C7CAD70036E8}"/>
                </c:ext>
              </c:extLst>
            </c:dLbl>
            <c:dLbl>
              <c:idx val="9"/>
              <c:layout>
                <c:manualLayout>
                  <c:x val="-1.3201213969035399E-2"/>
                  <c:y val="2.049648898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DA-4F1F-9AE0-3E561D4BDD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Data!$A$435:$A$444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Data!$C$435:$C$444</c:f>
              <c:numCache>
                <c:formatCode>General</c:formatCode>
                <c:ptCount val="10"/>
                <c:pt idx="0">
                  <c:v>8</c:v>
                </c:pt>
                <c:pt idx="1">
                  <c:v>2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5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7B-49E1-8D04-F48ADF7F0DA7}"/>
            </c:ext>
          </c:extLst>
        </c:ser>
        <c:ser>
          <c:idx val="2"/>
          <c:order val="2"/>
          <c:tx>
            <c:strRef>
              <c:f>Data!$D$416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830637291315278E-2"/>
                  <c:y val="2.52186013453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A7B-49E1-8D04-F48ADF7F0DA7}"/>
                </c:ext>
              </c:extLst>
            </c:dLbl>
            <c:dLbl>
              <c:idx val="1"/>
              <c:layout>
                <c:manualLayout>
                  <c:x val="-1.6500002330969731E-2"/>
                  <c:y val="-1.4760137967047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A7B-49E1-8D04-F48ADF7F0DA7}"/>
                </c:ext>
              </c:extLst>
            </c:dLbl>
            <c:dLbl>
              <c:idx val="2"/>
              <c:layout>
                <c:manualLayout>
                  <c:x val="-1.9163226660624449E-2"/>
                  <c:y val="2.3166929971455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A7B-49E1-8D04-F48ADF7F0DA7}"/>
                </c:ext>
              </c:extLst>
            </c:dLbl>
            <c:dLbl>
              <c:idx val="3"/>
              <c:layout>
                <c:manualLayout>
                  <c:x val="-1.9163576146210792E-2"/>
                  <c:y val="2.5241721350624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A7B-49E1-8D04-F48ADF7F0DA7}"/>
                </c:ext>
              </c:extLst>
            </c:dLbl>
            <c:dLbl>
              <c:idx val="4"/>
              <c:layout>
                <c:manualLayout>
                  <c:x val="-1.4427397285818846E-2"/>
                  <c:y val="2.5225845460416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A7B-49E1-8D04-F48ADF7F0DA7}"/>
                </c:ext>
              </c:extLst>
            </c:dLbl>
            <c:dLbl>
              <c:idx val="5"/>
              <c:layout>
                <c:manualLayout>
                  <c:x val="-1.3243264662965087E-2"/>
                  <c:y val="2.492407689876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A7B-49E1-8D04-F48ADF7F0DA7}"/>
                </c:ext>
              </c:extLst>
            </c:dLbl>
            <c:dLbl>
              <c:idx val="6"/>
              <c:layout>
                <c:manualLayout>
                  <c:x val="-1.6518650088810035E-2"/>
                  <c:y val="-2.164474859490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97-4390-8857-C7CAD70036E8}"/>
                </c:ext>
              </c:extLst>
            </c:dLbl>
            <c:dLbl>
              <c:idx val="7"/>
              <c:layout>
                <c:manualLayout>
                  <c:x val="-1.5606961208001752E-2"/>
                  <c:y val="2.8804468813126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DA-4F1F-9AE0-3E561D4BDD19}"/>
                </c:ext>
              </c:extLst>
            </c:dLbl>
            <c:dLbl>
              <c:idx val="8"/>
              <c:layout>
                <c:manualLayout>
                  <c:x val="-1.7681710745304263E-2"/>
                  <c:y val="-2.7444036772890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A7B-49E1-8D04-F48ADF7F0DA7}"/>
                </c:ext>
              </c:extLst>
            </c:dLbl>
            <c:dLbl>
              <c:idx val="9"/>
              <c:layout>
                <c:manualLayout>
                  <c:x val="-1.7684087164035137E-2"/>
                  <c:y val="-2.4923077345681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A7B-49E1-8D04-F48ADF7F0DA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Data!$A$435:$A$444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Data!$D$435:$D$444</c:f>
              <c:numCache>
                <c:formatCode>General</c:formatCode>
                <c:ptCount val="10"/>
                <c:pt idx="0">
                  <c:v>20</c:v>
                </c:pt>
                <c:pt idx="1">
                  <c:v>23</c:v>
                </c:pt>
                <c:pt idx="2">
                  <c:v>21</c:v>
                </c:pt>
                <c:pt idx="3">
                  <c:v>22</c:v>
                </c:pt>
                <c:pt idx="4">
                  <c:v>18</c:v>
                </c:pt>
                <c:pt idx="5">
                  <c:v>20</c:v>
                </c:pt>
                <c:pt idx="6">
                  <c:v>17</c:v>
                </c:pt>
                <c:pt idx="7">
                  <c:v>16</c:v>
                </c:pt>
                <c:pt idx="8">
                  <c:v>11</c:v>
                </c:pt>
                <c:pt idx="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A7B-49E1-8D04-F48ADF7F0DA7}"/>
            </c:ext>
          </c:extLst>
        </c:ser>
        <c:ser>
          <c:idx val="3"/>
          <c:order val="3"/>
          <c:tx>
            <c:strRef>
              <c:f>Data!$E$416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418912556001548E-2"/>
                  <c:y val="-2.701309587610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A7B-49E1-8D04-F48ADF7F0DA7}"/>
                </c:ext>
              </c:extLst>
            </c:dLbl>
            <c:dLbl>
              <c:idx val="1"/>
              <c:layout>
                <c:manualLayout>
                  <c:x val="-1.9172080295478414E-2"/>
                  <c:y val="-2.75084545388057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A7B-49E1-8D04-F48ADF7F0DA7}"/>
                </c:ext>
              </c:extLst>
            </c:dLbl>
            <c:dLbl>
              <c:idx val="2"/>
              <c:layout>
                <c:manualLayout>
                  <c:x val="-2.2123566407695153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A7B-49E1-8D04-F48ADF7F0DA7}"/>
                </c:ext>
              </c:extLst>
            </c:dLbl>
            <c:dLbl>
              <c:idx val="5"/>
              <c:layout>
                <c:manualLayout>
                  <c:x val="-2.0643729189789121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A7B-49E1-8D04-F48ADF7F0DA7}"/>
                </c:ext>
              </c:extLst>
            </c:dLbl>
            <c:dLbl>
              <c:idx val="6"/>
              <c:layout>
                <c:manualLayout>
                  <c:x val="-2.2123566407695153E-2"/>
                  <c:y val="-2.9575984894221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A7B-49E1-8D04-F48ADF7F0DA7}"/>
                </c:ext>
              </c:extLst>
            </c:dLbl>
            <c:dLbl>
              <c:idx val="7"/>
              <c:layout>
                <c:manualLayout>
                  <c:x val="-1.9185215610534809E-2"/>
                  <c:y val="-2.9559714497351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A7B-49E1-8D04-F48ADF7F0DA7}"/>
                </c:ext>
              </c:extLst>
            </c:dLbl>
            <c:dLbl>
              <c:idx val="8"/>
              <c:layout>
                <c:manualLayout>
                  <c:x val="-1.6518650088809948E-2"/>
                  <c:y val="1.989968531420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97-4390-8857-C7CAD70036E8}"/>
                </c:ext>
              </c:extLst>
            </c:dLbl>
            <c:dLbl>
              <c:idx val="9"/>
              <c:layout>
                <c:manualLayout>
                  <c:x val="-1.7975226453709272E-2"/>
                  <c:y val="-1.8328592433799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DA-4F1F-9AE0-3E561D4BDD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Data!$A$435:$A$444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Data!$E$435:$E$444</c:f>
              <c:numCache>
                <c:formatCode>General</c:formatCode>
                <c:ptCount val="10"/>
                <c:pt idx="0">
                  <c:v>28</c:v>
                </c:pt>
                <c:pt idx="1">
                  <c:v>25</c:v>
                </c:pt>
                <c:pt idx="2">
                  <c:v>26</c:v>
                </c:pt>
                <c:pt idx="3">
                  <c:v>25</c:v>
                </c:pt>
                <c:pt idx="4">
                  <c:v>20</c:v>
                </c:pt>
                <c:pt idx="5">
                  <c:v>27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DA7B-49E1-8D04-F48ADF7F0D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2544"/>
        <c:axId val="89454080"/>
      </c:lineChart>
      <c:catAx>
        <c:axId val="8945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5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5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452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PSYCHOLOGY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4744823563"/>
          <c:y val="1.9633555406425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381683987219313E-2"/>
          <c:y val="0.2160043069409105"/>
          <c:w val="0.90127225217824469"/>
          <c:h val="0.65749153297110297"/>
        </c:manualLayout>
      </c:layout>
      <c:lineChart>
        <c:grouping val="standard"/>
        <c:varyColors val="0"/>
        <c:ser>
          <c:idx val="0"/>
          <c:order val="0"/>
          <c:tx>
            <c:strRef>
              <c:f>Data!$B$356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8609156981487438E-2"/>
                  <c:y val="-1.7842272333759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12-4CF9-BCA8-53C1CA4891B0}"/>
                </c:ext>
              </c:extLst>
            </c:dLbl>
            <c:dLbl>
              <c:idx val="1"/>
              <c:layout>
                <c:manualLayout>
                  <c:x val="-2.2456545835908337E-2"/>
                  <c:y val="-2.2742529120044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12-4CF9-BCA8-53C1CA4891B0}"/>
                </c:ext>
              </c:extLst>
            </c:dLbl>
            <c:dLbl>
              <c:idx val="2"/>
              <c:layout>
                <c:manualLayout>
                  <c:x val="-2.1568183195572979E-2"/>
                  <c:y val="-1.7820560388066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12-4CF9-BCA8-53C1CA4891B0}"/>
                </c:ext>
              </c:extLst>
            </c:dLbl>
            <c:dLbl>
              <c:idx val="3"/>
              <c:layout>
                <c:manualLayout>
                  <c:x val="-1.8904817182044162E-2"/>
                  <c:y val="-1.4759313462780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12-4CF9-BCA8-53C1CA4891B0}"/>
                </c:ext>
              </c:extLst>
            </c:dLbl>
            <c:dLbl>
              <c:idx val="4"/>
              <c:layout>
                <c:manualLayout>
                  <c:x val="-2.041379374647441E-2"/>
                  <c:y val="-1.3918319110634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12-4CF9-BCA8-53C1CA4891B0}"/>
                </c:ext>
              </c:extLst>
            </c:dLbl>
            <c:dLbl>
              <c:idx val="5"/>
              <c:layout>
                <c:manualLayout>
                  <c:x val="-2.541542074991195E-2"/>
                  <c:y val="-2.2617959209303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12-4CF9-BCA8-53C1CA4891B0}"/>
                </c:ext>
              </c:extLst>
            </c:dLbl>
            <c:dLbl>
              <c:idx val="6"/>
              <c:layout>
                <c:manualLayout>
                  <c:x val="-2.3961361100672627E-2"/>
                  <c:y val="-2.4818863384328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12-4CF9-BCA8-53C1CA4891B0}"/>
                </c:ext>
              </c:extLst>
            </c:dLbl>
            <c:dLbl>
              <c:idx val="7"/>
              <c:layout>
                <c:manualLayout>
                  <c:x val="-2.3961361100672627E-2"/>
                  <c:y val="-2.9131203624016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12-4CF9-BCA8-53C1CA4891B0}"/>
                </c:ext>
              </c:extLst>
            </c:dLbl>
            <c:dLbl>
              <c:idx val="8"/>
              <c:layout>
                <c:manualLayout>
                  <c:x val="-2.6896099696749894E-2"/>
                  <c:y val="-2.0451203795284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12-4CF9-BCA8-53C1CA4891B0}"/>
                </c:ext>
              </c:extLst>
            </c:dLbl>
            <c:dLbl>
              <c:idx val="9"/>
              <c:layout>
                <c:manualLayout>
                  <c:x val="-2.0113285128879315E-2"/>
                  <c:y val="2.09900922070605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12-4CF9-BCA8-53C1CA4891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Data!$A$375:$A$384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Data!$B$375:$B$384</c:f>
              <c:numCache>
                <c:formatCode>General</c:formatCode>
                <c:ptCount val="10"/>
                <c:pt idx="0">
                  <c:v>208</c:v>
                </c:pt>
                <c:pt idx="1">
                  <c:v>198</c:v>
                </c:pt>
                <c:pt idx="2">
                  <c:v>198</c:v>
                </c:pt>
                <c:pt idx="3">
                  <c:v>210</c:v>
                </c:pt>
                <c:pt idx="4">
                  <c:v>208</c:v>
                </c:pt>
                <c:pt idx="5">
                  <c:v>236</c:v>
                </c:pt>
                <c:pt idx="6">
                  <c:v>312</c:v>
                </c:pt>
                <c:pt idx="7">
                  <c:v>394</c:v>
                </c:pt>
                <c:pt idx="8">
                  <c:v>506</c:v>
                </c:pt>
                <c:pt idx="9">
                  <c:v>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012-4CF9-BCA8-53C1CA4891B0}"/>
            </c:ext>
          </c:extLst>
        </c:ser>
        <c:ser>
          <c:idx val="1"/>
          <c:order val="1"/>
          <c:tx>
            <c:strRef>
              <c:f>Data!$C$356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Data!$A$375:$A$384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Data!$C$375:$C$384</c:f>
              <c:numCache>
                <c:formatCode>General</c:formatCode>
                <c:ptCount val="10"/>
                <c:pt idx="0">
                  <c:v>68</c:v>
                </c:pt>
                <c:pt idx="1">
                  <c:v>75</c:v>
                </c:pt>
                <c:pt idx="2">
                  <c:v>60</c:v>
                </c:pt>
                <c:pt idx="3">
                  <c:v>55</c:v>
                </c:pt>
                <c:pt idx="4">
                  <c:v>54</c:v>
                </c:pt>
                <c:pt idx="5">
                  <c:v>51</c:v>
                </c:pt>
                <c:pt idx="6">
                  <c:v>69</c:v>
                </c:pt>
                <c:pt idx="7">
                  <c:v>73</c:v>
                </c:pt>
                <c:pt idx="8">
                  <c:v>70</c:v>
                </c:pt>
                <c:pt idx="9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012-4CF9-BCA8-53C1CA4891B0}"/>
            </c:ext>
          </c:extLst>
        </c:ser>
        <c:ser>
          <c:idx val="2"/>
          <c:order val="2"/>
          <c:tx>
            <c:strRef>
              <c:f>Data!$D$356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720031887665907E-2"/>
                  <c:y val="2.5693476797075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012-4CF9-BCA8-53C1CA4891B0}"/>
                </c:ext>
              </c:extLst>
            </c:dLbl>
            <c:dLbl>
              <c:idx val="1"/>
              <c:layout>
                <c:manualLayout>
                  <c:x val="-2.2456895321494731E-2"/>
                  <c:y val="2.71087760670881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012-4CF9-BCA8-53C1CA4891B0}"/>
                </c:ext>
              </c:extLst>
            </c:dLbl>
            <c:dLbl>
              <c:idx val="2"/>
              <c:layout>
                <c:manualLayout>
                  <c:x val="-2.0976750825125772E-2"/>
                  <c:y val="2.91517557042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012-4CF9-BCA8-53C1CA4891B0}"/>
                </c:ext>
              </c:extLst>
            </c:dLbl>
            <c:dLbl>
              <c:idx val="3"/>
              <c:layout>
                <c:manualLayout>
                  <c:x val="-2.0976750825125717E-2"/>
                  <c:y val="2.4801565383446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012-4CF9-BCA8-53C1CA4891B0}"/>
                </c:ext>
              </c:extLst>
            </c:dLbl>
            <c:dLbl>
              <c:idx val="4"/>
              <c:layout>
                <c:manualLayout>
                  <c:x val="-2.2481523882766596E-2"/>
                  <c:y val="2.48178357803153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12-4CF9-BCA8-53C1CA4891B0}"/>
                </c:ext>
              </c:extLst>
            </c:dLbl>
            <c:dLbl>
              <c:idx val="5"/>
              <c:layout>
                <c:manualLayout>
                  <c:x val="-2.2175532531878418E-2"/>
                  <c:y val="2.1700606873091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12-4CF9-BCA8-53C1CA4891B0}"/>
                </c:ext>
              </c:extLst>
            </c:dLbl>
            <c:dLbl>
              <c:idx val="6"/>
              <c:layout>
                <c:manualLayout>
                  <c:x val="-2.2481550374586923E-2"/>
                  <c:y val="-1.9242143161424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012-4CF9-BCA8-53C1CA4891B0}"/>
                </c:ext>
              </c:extLst>
            </c:dLbl>
            <c:dLbl>
              <c:idx val="7"/>
              <c:layout>
                <c:manualLayout>
                  <c:x val="-2.3958098467436299E-2"/>
                  <c:y val="-3.1737549935132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012-4CF9-BCA8-53C1CA4891B0}"/>
                </c:ext>
              </c:extLst>
            </c:dLbl>
            <c:dLbl>
              <c:idx val="8"/>
              <c:layout>
                <c:manualLayout>
                  <c:x val="-2.6896099696749894E-2"/>
                  <c:y val="-3.1750908787298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012-4CF9-BCA8-53C1CA4891B0}"/>
                </c:ext>
              </c:extLst>
            </c:dLbl>
            <c:dLbl>
              <c:idx val="9"/>
              <c:layout>
                <c:manualLayout>
                  <c:x val="-2.2481523882766488E-2"/>
                  <c:y val="-2.7384448069603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012-4CF9-BCA8-53C1CA4891B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Data!$A$375:$A$384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Data!$D$375:$D$384</c:f>
              <c:numCache>
                <c:formatCode>General</c:formatCode>
                <c:ptCount val="10"/>
                <c:pt idx="0">
                  <c:v>180</c:v>
                </c:pt>
                <c:pt idx="1">
                  <c:v>170</c:v>
                </c:pt>
                <c:pt idx="2">
                  <c:v>168</c:v>
                </c:pt>
                <c:pt idx="3">
                  <c:v>183</c:v>
                </c:pt>
                <c:pt idx="4">
                  <c:v>184</c:v>
                </c:pt>
                <c:pt idx="5">
                  <c:v>151</c:v>
                </c:pt>
                <c:pt idx="6">
                  <c:v>139</c:v>
                </c:pt>
                <c:pt idx="7">
                  <c:v>143</c:v>
                </c:pt>
                <c:pt idx="8">
                  <c:v>166</c:v>
                </c:pt>
                <c:pt idx="9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012-4CF9-BCA8-53C1CA4891B0}"/>
            </c:ext>
          </c:extLst>
        </c:ser>
        <c:ser>
          <c:idx val="3"/>
          <c:order val="3"/>
          <c:tx>
            <c:strRef>
              <c:f>Data!$E$356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1.6528204729258651E-2"/>
                  <c:y val="-1.4374998606042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DF-456B-A921-836D720A4BC7}"/>
                </c:ext>
              </c:extLst>
            </c:dLbl>
            <c:dLbl>
              <c:idx val="6"/>
              <c:layout>
                <c:manualLayout>
                  <c:x val="-2.2451341006885773E-2"/>
                  <c:y val="-1.9638592296381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95-44FA-A172-7D447B4E203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Data!$A$375:$A$384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Data!$E$375:$E$384</c:f>
              <c:numCache>
                <c:formatCode>General</c:formatCode>
                <c:ptCount val="10"/>
                <c:pt idx="0">
                  <c:v>248</c:v>
                </c:pt>
                <c:pt idx="1">
                  <c:v>245</c:v>
                </c:pt>
                <c:pt idx="2">
                  <c:v>228</c:v>
                </c:pt>
                <c:pt idx="3">
                  <c:v>238</c:v>
                </c:pt>
                <c:pt idx="4">
                  <c:v>238</c:v>
                </c:pt>
                <c:pt idx="5">
                  <c:v>202</c:v>
                </c:pt>
                <c:pt idx="6">
                  <c:v>208</c:v>
                </c:pt>
                <c:pt idx="7">
                  <c:v>216</c:v>
                </c:pt>
                <c:pt idx="8">
                  <c:v>236</c:v>
                </c:pt>
                <c:pt idx="9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012-4CF9-BCA8-53C1CA4891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630208"/>
        <c:axId val="91648384"/>
      </c:lineChart>
      <c:catAx>
        <c:axId val="9163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48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48384"/>
        <c:scaling>
          <c:orientation val="minMax"/>
          <c:max val="55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3020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3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SOCIOLOGY/ANTHROPOLOGY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4056939501779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772812817267389E-2"/>
          <c:y val="0.23689516440554179"/>
          <c:w val="0.89892047622792992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Data!$B$386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43729189789121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1-471B-B63C-F57735573EC5}"/>
                </c:ext>
              </c:extLst>
            </c:dLbl>
            <c:dLbl>
              <c:idx val="1"/>
              <c:layout>
                <c:manualLayout>
                  <c:x val="-1.9164008494498674E-2"/>
                  <c:y val="-2.9151584436937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1-471B-B63C-F57735573EC5}"/>
                </c:ext>
              </c:extLst>
            </c:dLbl>
            <c:dLbl>
              <c:idx val="2"/>
              <c:layout>
                <c:manualLayout>
                  <c:x val="-1.2354792240667963E-2"/>
                  <c:y val="-2.3056162482307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F1-471B-B63C-F57735573EC5}"/>
                </c:ext>
              </c:extLst>
            </c:dLbl>
            <c:dLbl>
              <c:idx val="3"/>
              <c:layout>
                <c:manualLayout>
                  <c:x val="-1.9163891971883094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F1-471B-B63C-F57735573EC5}"/>
                </c:ext>
              </c:extLst>
            </c:dLbl>
            <c:dLbl>
              <c:idx val="4"/>
              <c:layout>
                <c:manualLayout>
                  <c:x val="-1.5907190109229242E-2"/>
                  <c:y val="-1.73907188303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F1-471B-B63C-F57735573EC5}"/>
                </c:ext>
              </c:extLst>
            </c:dLbl>
            <c:dLbl>
              <c:idx val="5"/>
              <c:layout>
                <c:manualLayout>
                  <c:x val="-1.918509298238253E-2"/>
                  <c:y val="2.055832680600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1-471B-B63C-F57735573EC5}"/>
                </c:ext>
              </c:extLst>
            </c:dLbl>
            <c:dLbl>
              <c:idx val="6"/>
              <c:layout>
                <c:manualLayout>
                  <c:x val="-1.7111369071761234E-2"/>
                  <c:y val="-2.6126616371906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F1-471B-B63C-F57735573EC5}"/>
                </c:ext>
              </c:extLst>
            </c:dLbl>
            <c:dLbl>
              <c:idx val="7"/>
              <c:layout>
                <c:manualLayout>
                  <c:x val="-2.2143872731328878E-2"/>
                  <c:y val="-3.801203224485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1-471B-B63C-F57735573EC5}"/>
                </c:ext>
              </c:extLst>
            </c:dLbl>
            <c:dLbl>
              <c:idx val="8"/>
              <c:layout>
                <c:manualLayout>
                  <c:x val="-1.9185215610534809E-2"/>
                  <c:y val="-3.131040920048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F1-471B-B63C-F57735573EC5}"/>
                </c:ext>
              </c:extLst>
            </c:dLbl>
            <c:dLbl>
              <c:idx val="9"/>
              <c:layout>
                <c:manualLayout>
                  <c:x val="-1.9186846927152973E-2"/>
                  <c:y val="-3.5690400037678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F1-471B-B63C-F57735573E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Data!$A$405:$A$414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Data!$B$405:$B$414</c:f>
              <c:numCache>
                <c:formatCode>General</c:formatCode>
                <c:ptCount val="10"/>
                <c:pt idx="0">
                  <c:v>31</c:v>
                </c:pt>
                <c:pt idx="1">
                  <c:v>31</c:v>
                </c:pt>
                <c:pt idx="2">
                  <c:v>21</c:v>
                </c:pt>
                <c:pt idx="3">
                  <c:v>25</c:v>
                </c:pt>
                <c:pt idx="4">
                  <c:v>31</c:v>
                </c:pt>
                <c:pt idx="5">
                  <c:v>28</c:v>
                </c:pt>
                <c:pt idx="6">
                  <c:v>19</c:v>
                </c:pt>
                <c:pt idx="7">
                  <c:v>32</c:v>
                </c:pt>
                <c:pt idx="8">
                  <c:v>27</c:v>
                </c:pt>
                <c:pt idx="9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1F1-471B-B63C-F57735573EC5}"/>
            </c:ext>
          </c:extLst>
        </c:ser>
        <c:ser>
          <c:idx val="1"/>
          <c:order val="1"/>
          <c:tx>
            <c:strRef>
              <c:f>Data!$C$386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1.9163891971883121E-2"/>
                  <c:y val="3.1326850864685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F1-471B-B63C-F57735573EC5}"/>
                </c:ext>
              </c:extLst>
            </c:dLbl>
            <c:dLbl>
              <c:idx val="9"/>
              <c:layout>
                <c:manualLayout>
                  <c:x val="-1.5871312423349968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F1-471B-B63C-F57735573E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Data!$A$405:$A$414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Data!$C$405:$C$414</c:f>
              <c:numCache>
                <c:formatCode>General</c:formatCode>
                <c:ptCount val="10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9</c:v>
                </c:pt>
                <c:pt idx="8">
                  <c:v>4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1F1-471B-B63C-F57735573EC5}"/>
            </c:ext>
          </c:extLst>
        </c:ser>
        <c:ser>
          <c:idx val="2"/>
          <c:order val="2"/>
          <c:tx>
            <c:strRef>
              <c:f>Data!$D$386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43729189789121E-2"/>
                  <c:y val="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F1-471B-B63C-F57735573EC5}"/>
                </c:ext>
              </c:extLst>
            </c:dLbl>
            <c:dLbl>
              <c:idx val="1"/>
              <c:layout>
                <c:manualLayout>
                  <c:x val="-1.7684171276592647E-2"/>
                  <c:y val="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F1-471B-B63C-F57735573EC5}"/>
                </c:ext>
              </c:extLst>
            </c:dLbl>
            <c:dLbl>
              <c:idx val="2"/>
              <c:layout>
                <c:manualLayout>
                  <c:x val="-1.9755341417136356E-2"/>
                  <c:y val="-2.2780228387681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1F1-471B-B63C-F57735573EC5}"/>
                </c:ext>
              </c:extLst>
            </c:dLbl>
            <c:dLbl>
              <c:idx val="3"/>
              <c:layout>
                <c:manualLayout>
                  <c:x val="-2.0643764099559123E-2"/>
                  <c:y val="-2.4922905662489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1F1-471B-B63C-F57735573EC5}"/>
                </c:ext>
              </c:extLst>
            </c:dLbl>
            <c:dLbl>
              <c:idx val="4"/>
              <c:layout>
                <c:manualLayout>
                  <c:x val="-1.827545535493676E-2"/>
                  <c:y val="2.18890766926384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1F1-471B-B63C-F57735573EC5}"/>
                </c:ext>
              </c:extLst>
            </c:dLbl>
            <c:dLbl>
              <c:idx val="5"/>
              <c:layout>
                <c:manualLayout>
                  <c:x val="-2.2122903596148435E-2"/>
                  <c:y val="2.7527683056345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1F1-471B-B63C-F57735573EC5}"/>
                </c:ext>
              </c:extLst>
            </c:dLbl>
            <c:dLbl>
              <c:idx val="6"/>
              <c:layout>
                <c:manualLayout>
                  <c:x val="-1.6816920975464299E-2"/>
                  <c:y val="2.2580286102980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1F1-471B-B63C-F57735573EC5}"/>
                </c:ext>
              </c:extLst>
            </c:dLbl>
            <c:dLbl>
              <c:idx val="7"/>
              <c:layout>
                <c:manualLayout>
                  <c:x val="-1.6795662531526364E-2"/>
                  <c:y val="-1.8404171991590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1F1-471B-B63C-F57735573EC5}"/>
                </c:ext>
              </c:extLst>
            </c:dLbl>
            <c:dLbl>
              <c:idx val="8"/>
              <c:layout>
                <c:manualLayout>
                  <c:x val="-1.9163925631797023E-2"/>
                  <c:y val="-2.2742529120044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1F1-471B-B63C-F57735573EC5}"/>
                </c:ext>
              </c:extLst>
            </c:dLbl>
            <c:dLbl>
              <c:idx val="9"/>
              <c:layout>
                <c:manualLayout>
                  <c:x val="-1.5611529908672607E-2"/>
                  <c:y val="2.449409792362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1F1-471B-B63C-F57735573E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Data!$A$405:$A$414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Data!$D$405:$D$414</c:f>
              <c:numCache>
                <c:formatCode>General</c:formatCode>
                <c:ptCount val="10"/>
                <c:pt idx="0">
                  <c:v>28</c:v>
                </c:pt>
                <c:pt idx="1">
                  <c:v>28</c:v>
                </c:pt>
                <c:pt idx="2">
                  <c:v>34</c:v>
                </c:pt>
                <c:pt idx="3">
                  <c:v>42</c:v>
                </c:pt>
                <c:pt idx="4">
                  <c:v>30</c:v>
                </c:pt>
                <c:pt idx="5">
                  <c:v>24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1F1-471B-B63C-F57735573EC5}"/>
            </c:ext>
          </c:extLst>
        </c:ser>
        <c:ser>
          <c:idx val="3"/>
          <c:order val="3"/>
          <c:tx>
            <c:strRef>
              <c:f>Data!$E$386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63891971883094E-2"/>
                  <c:y val="-3.1750908787298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1F1-471B-B63C-F57735573EC5}"/>
                </c:ext>
              </c:extLst>
            </c:dLbl>
            <c:dLbl>
              <c:idx val="1"/>
              <c:layout>
                <c:manualLayout>
                  <c:x val="-2.0643845712404706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1F1-471B-B63C-F57735573EC5}"/>
                </c:ext>
              </c:extLst>
            </c:dLbl>
            <c:dLbl>
              <c:idx val="2"/>
              <c:layout>
                <c:manualLayout>
                  <c:x val="-2.2123566407695153E-2"/>
                  <c:y val="-2.305052814564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1F1-471B-B63C-F57735573EC5}"/>
                </c:ext>
              </c:extLst>
            </c:dLbl>
            <c:dLbl>
              <c:idx val="3"/>
              <c:layout>
                <c:manualLayout>
                  <c:x val="-1.9163891971883094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1F1-471B-B63C-F57735573EC5}"/>
                </c:ext>
              </c:extLst>
            </c:dLbl>
            <c:dLbl>
              <c:idx val="4"/>
              <c:layout>
                <c:manualLayout>
                  <c:x val="-1.9163891971883094E-2"/>
                  <c:y val="-3.3926003947712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1F1-471B-B63C-F57735573EC5}"/>
                </c:ext>
              </c:extLst>
            </c:dLbl>
            <c:dLbl>
              <c:idx val="5"/>
              <c:layout>
                <c:manualLayout>
                  <c:x val="-2.066505282844084E-2"/>
                  <c:y val="-2.9565023784751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1F1-471B-B63C-F57735573EC5}"/>
                </c:ext>
              </c:extLst>
            </c:dLbl>
            <c:dLbl>
              <c:idx val="6"/>
              <c:layout>
                <c:manualLayout>
                  <c:x val="-3.7974294065818131E-3"/>
                  <c:y val="5.745695400640236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1F1-471B-B63C-F57735573EC5}"/>
                </c:ext>
              </c:extLst>
            </c:dLbl>
            <c:dLbl>
              <c:idx val="7"/>
              <c:layout>
                <c:manualLayout>
                  <c:x val="-2.0638871301350354E-2"/>
                  <c:y val="-2.0926120945315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10-44EC-94EE-BDD4A65C78C5}"/>
                </c:ext>
              </c:extLst>
            </c:dLbl>
            <c:dLbl>
              <c:idx val="8"/>
              <c:layout>
                <c:manualLayout>
                  <c:x val="-1.9163891971883094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1F1-471B-B63C-F57735573EC5}"/>
                </c:ext>
              </c:extLst>
            </c:dLbl>
            <c:dLbl>
              <c:idx val="9"/>
              <c:layout>
                <c:manualLayout>
                  <c:x val="-1.9163891971882983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1F1-471B-B63C-F57735573E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Data!$A$405:$A$414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Data!$E$405:$E$414</c:f>
              <c:numCache>
                <c:formatCode>General</c:formatCode>
                <c:ptCount val="10"/>
                <c:pt idx="0">
                  <c:v>36</c:v>
                </c:pt>
                <c:pt idx="1">
                  <c:v>37</c:v>
                </c:pt>
                <c:pt idx="2">
                  <c:v>43</c:v>
                </c:pt>
                <c:pt idx="3">
                  <c:v>49</c:v>
                </c:pt>
                <c:pt idx="4">
                  <c:v>34</c:v>
                </c:pt>
                <c:pt idx="5">
                  <c:v>29</c:v>
                </c:pt>
                <c:pt idx="6">
                  <c:v>15</c:v>
                </c:pt>
                <c:pt idx="7">
                  <c:v>24</c:v>
                </c:pt>
                <c:pt idx="8">
                  <c:v>21</c:v>
                </c:pt>
                <c:pt idx="9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31F1-471B-B63C-F57735573EC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682304"/>
        <c:axId val="91683840"/>
      </c:lineChart>
      <c:catAx>
        <c:axId val="916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8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6838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682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THEATRE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(Note: Major introduced in Fall</a:t>
            </a:r>
            <a:r>
              <a:rPr lang="en-US" sz="10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2017)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4056939501779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7888972304182E-2"/>
          <c:y val="0.20597329085903412"/>
          <c:w val="0.90779949953536609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Data!$N$386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30-4A00-BC49-983C9ED512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30-4A00-BC49-983C9ED512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30-4A00-BC49-983C9ED512D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30-4A00-BC49-983C9ED512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30-4A00-BC49-983C9ED512D5}"/>
                </c:ext>
              </c:extLst>
            </c:dLbl>
            <c:dLbl>
              <c:idx val="5"/>
              <c:layout>
                <c:manualLayout>
                  <c:x val="-2.4807578448786265E-2"/>
                  <c:y val="-1.6749529345481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2F-4E1F-9EEB-6B65BE59E2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Data!$M$405:$M$414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Data!$N$405:$N$414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19</c:v>
                </c:pt>
                <c:pt idx="6">
                  <c:v>34</c:v>
                </c:pt>
                <c:pt idx="7">
                  <c:v>33</c:v>
                </c:pt>
                <c:pt idx="8">
                  <c:v>35</c:v>
                </c:pt>
                <c:pt idx="9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F-4EA0-A18D-65CEF1C5B9CD}"/>
            </c:ext>
          </c:extLst>
        </c:ser>
        <c:ser>
          <c:idx val="1"/>
          <c:order val="1"/>
          <c:tx>
            <c:strRef>
              <c:f>Data!$O$386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0F-4EA0-A18D-65CEF1C5B9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0F-4EA0-A18D-65CEF1C5B9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70F-4EA0-A18D-65CEF1C5B9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70F-4EA0-A18D-65CEF1C5B9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70F-4EA0-A18D-65CEF1C5B9CD}"/>
                </c:ext>
              </c:extLst>
            </c:dLbl>
            <c:dLbl>
              <c:idx val="5"/>
              <c:layout>
                <c:manualLayout>
                  <c:x val="-1.4781966001478197E-2"/>
                  <c:y val="2.1750951604132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70F-4EA0-A18D-65CEF1C5B9CD}"/>
                </c:ext>
              </c:extLst>
            </c:dLbl>
            <c:dLbl>
              <c:idx val="6"/>
              <c:layout>
                <c:manualLayout>
                  <c:x val="-1.2426586108352797E-2"/>
                  <c:y val="-2.0516277088400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70F-4EA0-A18D-65CEF1C5B9CD}"/>
                </c:ext>
              </c:extLst>
            </c:dLbl>
            <c:dLbl>
              <c:idx val="7"/>
              <c:layout>
                <c:manualLayout>
                  <c:x val="-1.627821056115776E-2"/>
                  <c:y val="-1.7497698258921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70F-4EA0-A18D-65CEF1C5B9CD}"/>
                </c:ext>
              </c:extLst>
            </c:dLbl>
            <c:dLbl>
              <c:idx val="8"/>
              <c:layout>
                <c:manualLayout>
                  <c:x val="-8.8770320228620421E-3"/>
                  <c:y val="-8.674815517170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70F-4EA0-A18D-65CEF1C5B9CD}"/>
                </c:ext>
              </c:extLst>
            </c:dLbl>
            <c:dLbl>
              <c:idx val="9"/>
              <c:layout>
                <c:manualLayout>
                  <c:x val="-1.2733994396348768E-2"/>
                  <c:y val="-1.7028074370284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70F-4EA0-A18D-65CEF1C5B9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Data!$M$405:$M$414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Data!$O$405:$O$414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0F-4EA0-A18D-65CEF1C5B9CD}"/>
            </c:ext>
          </c:extLst>
        </c:ser>
        <c:ser>
          <c:idx val="2"/>
          <c:order val="2"/>
          <c:tx>
            <c:strRef>
              <c:f>Data!$P$386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70F-4EA0-A18D-65CEF1C5B9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0F-4EA0-A18D-65CEF1C5B9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0F-4EA0-A18D-65CEF1C5B9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70F-4EA0-A18D-65CEF1C5B9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70F-4EA0-A18D-65CEF1C5B9CD}"/>
                </c:ext>
              </c:extLst>
            </c:dLbl>
            <c:dLbl>
              <c:idx val="5"/>
              <c:layout>
                <c:manualLayout>
                  <c:x val="-2.9563932002957477E-3"/>
                  <c:y val="6.5252854812398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70F-4EA0-A18D-65CEF1C5B9CD}"/>
                </c:ext>
              </c:extLst>
            </c:dLbl>
            <c:dLbl>
              <c:idx val="6"/>
              <c:layout>
                <c:manualLayout>
                  <c:x val="-1.3025458851391442E-2"/>
                  <c:y val="1.744747220733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70F-4EA0-A18D-65CEF1C5B9CD}"/>
                </c:ext>
              </c:extLst>
            </c:dLbl>
            <c:dLbl>
              <c:idx val="7"/>
              <c:layout>
                <c:manualLayout>
                  <c:x val="-2.1308233451280315E-2"/>
                  <c:y val="9.5715326160146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70F-4EA0-A18D-65CEF1C5B9CD}"/>
                </c:ext>
              </c:extLst>
            </c:dLbl>
            <c:dLbl>
              <c:idx val="8"/>
              <c:layout>
                <c:manualLayout>
                  <c:x val="-2.6634646020611604E-2"/>
                  <c:y val="8.6739499255066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70F-4EA0-A18D-65CEF1C5B9CD}"/>
                </c:ext>
              </c:extLst>
            </c:dLbl>
            <c:dLbl>
              <c:idx val="9"/>
              <c:layout>
                <c:manualLayout>
                  <c:x val="-1.1841326228537596E-2"/>
                  <c:y val="1.570680628272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2F-4E1F-9EEB-6B65BE59E2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Data!$M$405:$M$414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Data!$P$405:$P$414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70F-4EA0-A18D-65CEF1C5B9CD}"/>
            </c:ext>
          </c:extLst>
        </c:ser>
        <c:ser>
          <c:idx val="3"/>
          <c:order val="3"/>
          <c:tx>
            <c:strRef>
              <c:f>Data!$Q$386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70F-4EA0-A18D-65CEF1C5B9C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70F-4EA0-A18D-65CEF1C5B9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70F-4EA0-A18D-65CEF1C5B9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70F-4EA0-A18D-65CEF1C5B9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70F-4EA0-A18D-65CEF1C5B9CD}"/>
                </c:ext>
              </c:extLst>
            </c:dLbl>
            <c:dLbl>
              <c:idx val="5"/>
              <c:layout>
                <c:manualLayout>
                  <c:x val="-1.4781966001478197E-2"/>
                  <c:y val="-2.17509516041328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70F-4EA0-A18D-65CEF1C5B9CD}"/>
                </c:ext>
              </c:extLst>
            </c:dLbl>
            <c:dLbl>
              <c:idx val="6"/>
              <c:layout>
                <c:manualLayout>
                  <c:x val="-1.4794889821756635E-2"/>
                  <c:y val="-2.8344895051781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70F-4EA0-A18D-65CEF1C5B9CD}"/>
                </c:ext>
              </c:extLst>
            </c:dLbl>
            <c:dLbl>
              <c:idx val="7"/>
              <c:layout>
                <c:manualLayout>
                  <c:x val="-1.6278209396966333E-2"/>
                  <c:y val="-2.610114192495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70F-4EA0-A18D-65CEF1C5B9CD}"/>
                </c:ext>
              </c:extLst>
            </c:dLbl>
            <c:dLbl>
              <c:idx val="8"/>
              <c:layout>
                <c:manualLayout>
                  <c:x val="-1.9237883832778396E-2"/>
                  <c:y val="-2.6101141924959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70F-4EA0-A18D-65CEF1C5B9CD}"/>
                </c:ext>
              </c:extLst>
            </c:dLbl>
            <c:dLbl>
              <c:idx val="9"/>
              <c:layout>
                <c:manualLayout>
                  <c:x val="-1.7758046614872364E-2"/>
                  <c:y val="-2.1750951604132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70F-4EA0-A18D-65CEF1C5B9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Data!$M$405:$M$414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Data!$Q$405:$Q$414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70F-4EA0-A18D-65CEF1C5B9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2672"/>
        <c:axId val="93214208"/>
      </c:lineChart>
      <c:catAx>
        <c:axId val="9321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1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14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12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VISUAL ARTS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443522892971716"/>
          <c:y val="1.3104346019992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32460618266402E-2"/>
          <c:y val="0.25822690357422601"/>
          <c:w val="0.89004145292049375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Data!$H$386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63692641406237E-2"/>
                  <c:y val="1.444542380167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AD-4302-81B4-7C4424C1B626}"/>
                </c:ext>
              </c:extLst>
            </c:dLbl>
            <c:dLbl>
              <c:idx val="1"/>
              <c:layout>
                <c:manualLayout>
                  <c:x val="-1.768413495382349E-2"/>
                  <c:y val="-1.9263992524494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D-4302-81B4-7C4424C1B626}"/>
                </c:ext>
              </c:extLst>
            </c:dLbl>
            <c:dLbl>
              <c:idx val="2"/>
              <c:layout>
                <c:manualLayout>
                  <c:x val="-1.5930220090161908E-2"/>
                  <c:y val="-2.1020736282310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AD-4302-81B4-7C4424C1B626}"/>
                </c:ext>
              </c:extLst>
            </c:dLbl>
            <c:dLbl>
              <c:idx val="3"/>
              <c:layout>
                <c:manualLayout>
                  <c:x val="-1.6227431240167078E-2"/>
                  <c:y val="-2.49035054617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D-4302-81B4-7C4424C1B626}"/>
                </c:ext>
              </c:extLst>
            </c:dLbl>
            <c:dLbl>
              <c:idx val="4"/>
              <c:layout>
                <c:manualLayout>
                  <c:x val="-2.0643729189789121E-2"/>
                  <c:y val="-2.2626298955697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AD-4302-81B4-7C4424C1B626}"/>
                </c:ext>
              </c:extLst>
            </c:dLbl>
            <c:dLbl>
              <c:idx val="5"/>
              <c:layout>
                <c:manualLayout>
                  <c:x val="-2.0643729189789121E-2"/>
                  <c:y val="-2.26262989556974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AD-4302-81B4-7C4424C1B626}"/>
                </c:ext>
              </c:extLst>
            </c:dLbl>
            <c:dLbl>
              <c:idx val="6"/>
              <c:layout>
                <c:manualLayout>
                  <c:x val="-2.0643729189789121E-2"/>
                  <c:y val="-2.4801394116110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AD-4302-81B4-7C4424C1B626}"/>
                </c:ext>
              </c:extLst>
            </c:dLbl>
            <c:dLbl>
              <c:idx val="7"/>
              <c:layout>
                <c:manualLayout>
                  <c:x val="-1.9183584293916645E-2"/>
                  <c:y val="-2.6993958544741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AD-4302-81B4-7C4424C1B626}"/>
                </c:ext>
              </c:extLst>
            </c:dLbl>
            <c:dLbl>
              <c:idx val="8"/>
              <c:layout>
                <c:manualLayout>
                  <c:x val="-2.066015887858624E-2"/>
                  <c:y val="-2.699275967339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AD-4302-81B4-7C4424C1B626}"/>
                </c:ext>
              </c:extLst>
            </c:dLbl>
            <c:dLbl>
              <c:idx val="9"/>
              <c:layout>
                <c:manualLayout>
                  <c:x val="-1.9163891971882983E-2"/>
                  <c:y val="-2.0451203795284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AD-4302-81B4-7C4424C1B6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Data!$G$405:$G$414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Data!$H$405:$H$414</c:f>
              <c:numCache>
                <c:formatCode>General</c:formatCode>
                <c:ptCount val="10"/>
                <c:pt idx="0">
                  <c:v>35</c:v>
                </c:pt>
                <c:pt idx="1">
                  <c:v>40</c:v>
                </c:pt>
                <c:pt idx="2">
                  <c:v>48</c:v>
                </c:pt>
                <c:pt idx="3">
                  <c:v>40</c:v>
                </c:pt>
                <c:pt idx="4">
                  <c:v>44</c:v>
                </c:pt>
                <c:pt idx="5">
                  <c:v>39</c:v>
                </c:pt>
                <c:pt idx="6">
                  <c:v>64</c:v>
                </c:pt>
                <c:pt idx="7">
                  <c:v>89</c:v>
                </c:pt>
                <c:pt idx="8">
                  <c:v>91</c:v>
                </c:pt>
                <c:pt idx="9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AD-4302-81B4-7C4424C1B626}"/>
            </c:ext>
          </c:extLst>
        </c:ser>
        <c:ser>
          <c:idx val="1"/>
          <c:order val="1"/>
          <c:tx>
            <c:strRef>
              <c:f>Data!$I$386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6"/>
              <c:layout>
                <c:manualLayout>
                  <c:x val="-1.5874836249376467E-2"/>
                  <c:y val="2.3118584326173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F8-4AD7-A5B4-3F07BC06E5B1}"/>
                </c:ext>
              </c:extLst>
            </c:dLbl>
            <c:dLbl>
              <c:idx val="8"/>
              <c:layout>
                <c:manualLayout>
                  <c:x val="-1.2699868999501172E-2"/>
                  <c:y val="-1.98995478968271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35-4C97-956D-205A6920A0D0}"/>
                </c:ext>
              </c:extLst>
            </c:dLbl>
            <c:dLbl>
              <c:idx val="9"/>
              <c:layout>
                <c:manualLayout>
                  <c:x val="-1.2618471536528626E-2"/>
                  <c:y val="-2.2692968352778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F8-4AD7-A5B4-3F07BC06E5B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Data!$G$405:$G$414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Data!$I$405:$I$414</c:f>
              <c:numCache>
                <c:formatCode>General</c:formatCode>
                <c:ptCount val="10"/>
                <c:pt idx="0">
                  <c:v>11</c:v>
                </c:pt>
                <c:pt idx="1">
                  <c:v>9</c:v>
                </c:pt>
                <c:pt idx="2">
                  <c:v>8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11</c:v>
                </c:pt>
                <c:pt idx="8">
                  <c:v>4</c:v>
                </c:pt>
                <c:pt idx="9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4AD-4302-81B4-7C4424C1B626}"/>
            </c:ext>
          </c:extLst>
        </c:ser>
        <c:ser>
          <c:idx val="2"/>
          <c:order val="2"/>
          <c:tx>
            <c:strRef>
              <c:f>Data!$J$386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388474753266853E-2"/>
                  <c:y val="-1.9719531131906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AD-4302-81B4-7C4424C1B626}"/>
                </c:ext>
              </c:extLst>
            </c:dLbl>
            <c:dLbl>
              <c:idx val="1"/>
              <c:layout>
                <c:manualLayout>
                  <c:x val="-1.7684228192612735E-2"/>
                  <c:y val="2.2197578705803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4AD-4302-81B4-7C4424C1B626}"/>
                </c:ext>
              </c:extLst>
            </c:dLbl>
            <c:dLbl>
              <c:idx val="2"/>
              <c:layout>
                <c:manualLayout>
                  <c:x val="-2.0643414613972785E-2"/>
                  <c:y val="2.9702737419828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4AD-4302-81B4-7C4424C1B626}"/>
                </c:ext>
              </c:extLst>
            </c:dLbl>
            <c:dLbl>
              <c:idx val="3"/>
              <c:layout>
                <c:manualLayout>
                  <c:x val="-2.0643729189789121E-2"/>
                  <c:y val="2.3050699412981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4AD-4302-81B4-7C4424C1B626}"/>
                </c:ext>
              </c:extLst>
            </c:dLbl>
            <c:dLbl>
              <c:idx val="4"/>
              <c:layout>
                <c:manualLayout>
                  <c:x val="-1.9163891971883094E-2"/>
                  <c:y val="2.5225623306059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4AD-4302-81B4-7C4424C1B626}"/>
                </c:ext>
              </c:extLst>
            </c:dLbl>
            <c:dLbl>
              <c:idx val="5"/>
              <c:layout>
                <c:manualLayout>
                  <c:x val="-1.5907190109229242E-2"/>
                  <c:y val="-1.62291297357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AD-4302-81B4-7C4424C1B626}"/>
                </c:ext>
              </c:extLst>
            </c:dLbl>
            <c:dLbl>
              <c:idx val="6"/>
              <c:layout>
                <c:manualLayout>
                  <c:x val="-1.7091322732083001E-2"/>
                  <c:y val="-2.6270492366464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4AD-4302-81B4-7C4424C1B626}"/>
                </c:ext>
              </c:extLst>
            </c:dLbl>
            <c:dLbl>
              <c:idx val="7"/>
              <c:layout>
                <c:manualLayout>
                  <c:x val="-1.916392563179713E-2"/>
                  <c:y val="-2.9288980926340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AD-4302-81B4-7C4424C1B626}"/>
                </c:ext>
              </c:extLst>
            </c:dLbl>
            <c:dLbl>
              <c:idx val="8"/>
              <c:layout>
                <c:manualLayout>
                  <c:x val="-1.3538924863521722E-2"/>
                  <c:y val="2.1459235134875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AD-4302-81B4-7C4424C1B626}"/>
                </c:ext>
              </c:extLst>
            </c:dLbl>
            <c:dLbl>
              <c:idx val="9"/>
              <c:layout>
                <c:manualLayout>
                  <c:x val="-1.6795662531526364E-2"/>
                  <c:y val="-2.1762652705061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AD-4302-81B4-7C4424C1B6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Data!$G$405:$G$414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Data!$J$405:$J$414</c:f>
              <c:numCache>
                <c:formatCode>General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30</c:v>
                </c:pt>
                <c:pt idx="3">
                  <c:v>22</c:v>
                </c:pt>
                <c:pt idx="4">
                  <c:v>19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21</c:v>
                </c:pt>
                <c:pt idx="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4AD-4302-81B4-7C4424C1B626}"/>
            </c:ext>
          </c:extLst>
        </c:ser>
        <c:ser>
          <c:idx val="3"/>
          <c:order val="3"/>
          <c:tx>
            <c:strRef>
              <c:f>Data!$K$386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63891971883094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AD-4302-81B4-7C4424C1B626}"/>
                </c:ext>
              </c:extLst>
            </c:dLbl>
            <c:dLbl>
              <c:idx val="1"/>
              <c:layout>
                <c:manualLayout>
                  <c:x val="-1.9164008494498674E-2"/>
                  <c:y val="-1.87003378248192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AD-4302-81B4-7C4424C1B626}"/>
                </c:ext>
              </c:extLst>
            </c:dLbl>
            <c:dLbl>
              <c:idx val="2"/>
              <c:layout>
                <c:manualLayout>
                  <c:x val="-1.9163891971883094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AD-4302-81B4-7C4424C1B626}"/>
                </c:ext>
              </c:extLst>
            </c:dLbl>
            <c:dLbl>
              <c:idx val="3"/>
              <c:layout>
                <c:manualLayout>
                  <c:x val="-1.9163891971883094E-2"/>
                  <c:y val="-1.6525242664405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AD-4302-81B4-7C4424C1B626}"/>
                </c:ext>
              </c:extLst>
            </c:dLbl>
            <c:dLbl>
              <c:idx val="4"/>
              <c:layout>
                <c:manualLayout>
                  <c:x val="-1.9163891971883094E-2"/>
                  <c:y val="-2.0875432985232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4AD-4302-81B4-7C4424C1B626}"/>
                </c:ext>
              </c:extLst>
            </c:dLbl>
            <c:dLbl>
              <c:idx val="5"/>
              <c:layout>
                <c:manualLayout>
                  <c:x val="-1.9183584293916645E-2"/>
                  <c:y val="-2.5212264453892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4AD-4302-81B4-7C4424C1B6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Data!$G$405:$G$414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Data!$K$405:$K$414</c:f>
              <c:numCache>
                <c:formatCode>General</c:formatCode>
                <c:ptCount val="10"/>
                <c:pt idx="0">
                  <c:v>47</c:v>
                </c:pt>
                <c:pt idx="1">
                  <c:v>45</c:v>
                </c:pt>
                <c:pt idx="2">
                  <c:v>38</c:v>
                </c:pt>
                <c:pt idx="3">
                  <c:v>31</c:v>
                </c:pt>
                <c:pt idx="4">
                  <c:v>27</c:v>
                </c:pt>
                <c:pt idx="5">
                  <c:v>20</c:v>
                </c:pt>
                <c:pt idx="6">
                  <c:v>27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4AD-4302-81B4-7C4424C1B6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355008"/>
        <c:axId val="93467392"/>
      </c:lineChart>
      <c:catAx>
        <c:axId val="933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6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67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55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COLLEGE OF LIBERAL ARTS AND SCIENCES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effectLst/>
              </a:rPr>
              <a:t>Data Source: Office of Institutional Research</a:t>
            </a:r>
            <a:endParaRPr lang="en-US" sz="10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0604982206405712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4763357133078"/>
          <c:y val="0.21297983755293232"/>
          <c:w val="0.89326505108060161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Data!$B$26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184491592192206E-2"/>
                  <c:y val="-2.4480356185843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A5-46C5-ADE9-6908DB9D8641}"/>
                </c:ext>
              </c:extLst>
            </c:dLbl>
            <c:dLbl>
              <c:idx val="1"/>
              <c:layout>
                <c:manualLayout>
                  <c:x val="-2.3963040352869988E-2"/>
                  <c:y val="-2.322913910925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A5-46C5-ADE9-6908DB9D8641}"/>
                </c:ext>
              </c:extLst>
            </c:dLbl>
            <c:dLbl>
              <c:idx val="2"/>
              <c:layout>
                <c:manualLayout>
                  <c:x val="-2.5915678409233252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A5-46C5-ADE9-6908DB9D8641}"/>
                </c:ext>
              </c:extLst>
            </c:dLbl>
            <c:dLbl>
              <c:idx val="3"/>
              <c:layout>
                <c:manualLayout>
                  <c:x val="-2.7395515627139284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A5-46C5-ADE9-6908DB9D8641}"/>
                </c:ext>
              </c:extLst>
            </c:dLbl>
            <c:dLbl>
              <c:idx val="4"/>
              <c:layout>
                <c:manualLayout>
                  <c:x val="-2.532290923670074E-2"/>
                  <c:y val="-2.1735169229500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A5-46C5-ADE9-6908DB9D8641}"/>
                </c:ext>
              </c:extLst>
            </c:dLbl>
            <c:dLbl>
              <c:idx val="5"/>
              <c:layout>
                <c:manualLayout>
                  <c:x val="-2.7425928029806486E-2"/>
                  <c:y val="-2.7380508920887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A5-46C5-ADE9-6908DB9D8641}"/>
                </c:ext>
              </c:extLst>
            </c:dLbl>
            <c:dLbl>
              <c:idx val="6"/>
              <c:layout>
                <c:manualLayout>
                  <c:x val="-2.5942828178664126E-2"/>
                  <c:y val="-2.9562283507383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A5-46C5-ADE9-6908DB9D8641}"/>
                </c:ext>
              </c:extLst>
            </c:dLbl>
            <c:dLbl>
              <c:idx val="7"/>
              <c:layout>
                <c:manualLayout>
                  <c:x val="-3.0355190062951343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A5-46C5-ADE9-6908DB9D8641}"/>
                </c:ext>
              </c:extLst>
            </c:dLbl>
            <c:dLbl>
              <c:idx val="8"/>
              <c:layout>
                <c:manualLayout>
                  <c:x val="-2.5942828178664126E-2"/>
                  <c:y val="-2.30356278874602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A5-46C5-ADE9-6908DB9D8641}"/>
                </c:ext>
              </c:extLst>
            </c:dLbl>
            <c:dLbl>
              <c:idx val="9"/>
              <c:layout>
                <c:manualLayout>
                  <c:x val="-2.6539209241828787E-2"/>
                  <c:y val="2.2762364128567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A5-46C5-ADE9-6908DB9D864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Data!$A$45:$A$54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Data!$B$45:$B$54</c:f>
              <c:numCache>
                <c:formatCode>General</c:formatCode>
                <c:ptCount val="10"/>
                <c:pt idx="0">
                  <c:v>1422</c:v>
                </c:pt>
                <c:pt idx="1">
                  <c:v>1381</c:v>
                </c:pt>
                <c:pt idx="2">
                  <c:v>1379</c:v>
                </c:pt>
                <c:pt idx="3">
                  <c:v>1325</c:v>
                </c:pt>
                <c:pt idx="4">
                  <c:v>1365</c:v>
                </c:pt>
                <c:pt idx="5">
                  <c:v>1630</c:v>
                </c:pt>
                <c:pt idx="6">
                  <c:v>1979</c:v>
                </c:pt>
                <c:pt idx="7">
                  <c:v>2485</c:v>
                </c:pt>
                <c:pt idx="8">
                  <c:v>2875</c:v>
                </c:pt>
                <c:pt idx="9">
                  <c:v>2300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DA5-46C5-ADE9-6908DB9D8641}"/>
            </c:ext>
          </c:extLst>
        </c:ser>
        <c:ser>
          <c:idx val="1"/>
          <c:order val="1"/>
          <c:tx>
            <c:strRef>
              <c:f>Data!$C$26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Data!$A$45:$A$54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Data!$C$45:$C$54</c:f>
              <c:numCache>
                <c:formatCode>General</c:formatCode>
                <c:ptCount val="10"/>
                <c:pt idx="0">
                  <c:v>491</c:v>
                </c:pt>
                <c:pt idx="1">
                  <c:v>483</c:v>
                </c:pt>
                <c:pt idx="2">
                  <c:v>458</c:v>
                </c:pt>
                <c:pt idx="3">
                  <c:v>387</c:v>
                </c:pt>
                <c:pt idx="4">
                  <c:v>429</c:v>
                </c:pt>
                <c:pt idx="5">
                  <c:v>444</c:v>
                </c:pt>
                <c:pt idx="6">
                  <c:v>451</c:v>
                </c:pt>
                <c:pt idx="7">
                  <c:v>490</c:v>
                </c:pt>
                <c:pt idx="8">
                  <c:v>450</c:v>
                </c:pt>
                <c:pt idx="9">
                  <c:v>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DA5-46C5-ADE9-6908DB9D8641}"/>
            </c:ext>
          </c:extLst>
        </c:ser>
        <c:ser>
          <c:idx val="2"/>
          <c:order val="2"/>
          <c:tx>
            <c:strRef>
              <c:f>Data!$D$26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740246057164701E-2"/>
                  <c:y val="2.171208311003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A5-46C5-ADE9-6908DB9D8641}"/>
                </c:ext>
              </c:extLst>
            </c:dLbl>
            <c:dLbl>
              <c:idx val="1"/>
              <c:layout>
                <c:manualLayout>
                  <c:x val="-2.5443399272565968E-2"/>
                  <c:y val="2.5408250560882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A5-46C5-ADE9-6908DB9D8641}"/>
                </c:ext>
              </c:extLst>
            </c:dLbl>
            <c:dLbl>
              <c:idx val="2"/>
              <c:layout>
                <c:manualLayout>
                  <c:x val="-2.7395515627139284E-2"/>
                  <c:y val="2.9575984894221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A5-46C5-ADE9-6908DB9D8641}"/>
                </c:ext>
              </c:extLst>
            </c:dLbl>
            <c:dLbl>
              <c:idx val="3"/>
              <c:layout>
                <c:manualLayout>
                  <c:x val="-2.7395515627139284E-2"/>
                  <c:y val="3.1751080054634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A5-46C5-ADE9-6908DB9D8641}"/>
                </c:ext>
              </c:extLst>
            </c:dLbl>
            <c:dLbl>
              <c:idx val="4"/>
              <c:layout>
                <c:manualLayout>
                  <c:x val="-2.4730190253749364E-2"/>
                  <c:y val="2.34806447623366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A5-46C5-ADE9-6908DB9D8641}"/>
                </c:ext>
              </c:extLst>
            </c:dLbl>
            <c:dLbl>
              <c:idx val="5"/>
              <c:layout>
                <c:manualLayout>
                  <c:x val="-2.7395515627139284E-2"/>
                  <c:y val="2.5225794573394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A5-46C5-ADE9-6908DB9D8641}"/>
                </c:ext>
              </c:extLst>
            </c:dLbl>
            <c:dLbl>
              <c:idx val="6"/>
              <c:layout>
                <c:manualLayout>
                  <c:x val="-2.5915678409233252E-2"/>
                  <c:y val="2.3050699412981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DA5-46C5-ADE9-6908DB9D8641}"/>
                </c:ext>
              </c:extLst>
            </c:dLbl>
            <c:dLbl>
              <c:idx val="7"/>
              <c:layout>
                <c:manualLayout>
                  <c:x val="-3.0355229002021193E-2"/>
                  <c:y val="-2.9309865010186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A5-46C5-ADE9-6908DB9D8641}"/>
                </c:ext>
              </c:extLst>
            </c:dLbl>
            <c:dLbl>
              <c:idx val="8"/>
              <c:layout>
                <c:manualLayout>
                  <c:x val="-3.0383971149000381E-2"/>
                  <c:y val="-2.9171793982522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DA5-46C5-ADE9-6908DB9D8641}"/>
                </c:ext>
              </c:extLst>
            </c:dLbl>
            <c:dLbl>
              <c:idx val="9"/>
              <c:layout>
                <c:manualLayout>
                  <c:x val="-2.8907396564330678E-2"/>
                  <c:y val="-2.4786151323254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A5-46C5-ADE9-6908DB9D864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Data!$A$45:$A$54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Data!$D$45:$D$54</c:f>
              <c:numCache>
                <c:formatCode>General</c:formatCode>
                <c:ptCount val="10"/>
                <c:pt idx="0">
                  <c:v>1210</c:v>
                </c:pt>
                <c:pt idx="1">
                  <c:v>1159</c:v>
                </c:pt>
                <c:pt idx="2">
                  <c:v>1240</c:v>
                </c:pt>
                <c:pt idx="3">
                  <c:v>1180</c:v>
                </c:pt>
                <c:pt idx="4">
                  <c:v>1165</c:v>
                </c:pt>
                <c:pt idx="5">
                  <c:v>1134</c:v>
                </c:pt>
                <c:pt idx="6">
                  <c:v>1060</c:v>
                </c:pt>
                <c:pt idx="7">
                  <c:v>1043</c:v>
                </c:pt>
                <c:pt idx="8">
                  <c:v>1075</c:v>
                </c:pt>
                <c:pt idx="9">
                  <c:v>1028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DA5-46C5-ADE9-6908DB9D8641}"/>
            </c:ext>
          </c:extLst>
        </c:ser>
        <c:ser>
          <c:idx val="3"/>
          <c:order val="3"/>
          <c:tx>
            <c:strRef>
              <c:f>Data!$E$26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2.3105411113131285E-2"/>
                  <c:y val="2.3390086710365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43-4ED7-8B3A-EB07228A549F}"/>
                </c:ext>
              </c:extLst>
            </c:dLbl>
            <c:dLbl>
              <c:idx val="6"/>
              <c:layout>
                <c:manualLayout>
                  <c:x val="-2.7415967329720535E-2"/>
                  <c:y val="2.051336670571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D3-4F72-B8F1-7847BEB239FC}"/>
                </c:ext>
              </c:extLst>
            </c:dLbl>
            <c:dLbl>
              <c:idx val="7"/>
              <c:layout>
                <c:manualLayout>
                  <c:x val="-2.5915668167782204E-2"/>
                  <c:y val="-2.5377328995152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DA5-46C5-ADE9-6908DB9D8641}"/>
                </c:ext>
              </c:extLst>
            </c:dLbl>
            <c:dLbl>
              <c:idx val="8"/>
              <c:layout>
                <c:manualLayout>
                  <c:x val="-3.1835027280857374E-2"/>
                  <c:y val="-2.7400889733807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DA5-46C5-ADE9-6908DB9D8641}"/>
                </c:ext>
              </c:extLst>
            </c:dLbl>
            <c:dLbl>
              <c:idx val="9"/>
              <c:layout>
                <c:manualLayout>
                  <c:x val="-3.0355306585566819E-2"/>
                  <c:y val="-2.5225623306059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DA5-46C5-ADE9-6908DB9D864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Data!$A$45:$A$54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Data!$E$45:$E$54</c:f>
              <c:numCache>
                <c:formatCode>General</c:formatCode>
                <c:ptCount val="10"/>
                <c:pt idx="0">
                  <c:v>1701</c:v>
                </c:pt>
                <c:pt idx="1">
                  <c:v>1642</c:v>
                </c:pt>
                <c:pt idx="2">
                  <c:v>1698</c:v>
                </c:pt>
                <c:pt idx="3">
                  <c:v>1567</c:v>
                </c:pt>
                <c:pt idx="4">
                  <c:v>1594</c:v>
                </c:pt>
                <c:pt idx="5">
                  <c:v>1578</c:v>
                </c:pt>
                <c:pt idx="6">
                  <c:v>1511</c:v>
                </c:pt>
                <c:pt idx="7">
                  <c:v>1533</c:v>
                </c:pt>
                <c:pt idx="8">
                  <c:v>1525</c:v>
                </c:pt>
                <c:pt idx="9">
                  <c:v>1383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5DA5-46C5-ADE9-6908DB9D86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759552"/>
        <c:axId val="50762880"/>
      </c:lineChart>
      <c:catAx>
        <c:axId val="5075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6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62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759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60854092526694"/>
          <c:y val="0.95942408376963351"/>
          <c:w val="0.38078291814946608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COLLEGE OF LIBERAL ARTS &amp; SCIENCES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baseline="0">
                <a:effectLst/>
              </a:rPr>
              <a:t>Data Source: Office of Institutional Research</a:t>
            </a:r>
            <a:endParaRPr lang="en-US" sz="1000">
              <a:effectLst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998520162782096"/>
          <c:y val="1.96335735357713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18678526640654E-2"/>
          <c:y val="0.21644721111431753"/>
          <c:w val="0.89979241496033857"/>
          <c:h val="0.6553164378106896"/>
        </c:manualLayout>
      </c:layout>
      <c:lineChart>
        <c:grouping val="standard"/>
        <c:varyColors val="0"/>
        <c:ser>
          <c:idx val="0"/>
          <c:order val="0"/>
          <c:tx>
            <c:strRef>
              <c:f>Data!$H$26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68002889760854E-2"/>
                  <c:y val="-2.086190286573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6F-4E71-B9B0-C71DD96724AF}"/>
                </c:ext>
              </c:extLst>
            </c:dLbl>
            <c:dLbl>
              <c:idx val="1"/>
              <c:layout>
                <c:manualLayout>
                  <c:x val="-2.099854055423982E-2"/>
                  <c:y val="-2.73885584856542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6F-4E71-B9B0-C71DD96724AF}"/>
                </c:ext>
              </c:extLst>
            </c:dLbl>
            <c:dLbl>
              <c:idx val="2"/>
              <c:layout>
                <c:manualLayout>
                  <c:x val="-2.0991782242535999E-2"/>
                  <c:y val="-2.9564852517415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6F-4E71-B9B0-C71DD96724AF}"/>
                </c:ext>
              </c:extLst>
            </c:dLbl>
            <c:dLbl>
              <c:idx val="3"/>
              <c:layout>
                <c:manualLayout>
                  <c:x val="-2.248975538803653E-2"/>
                  <c:y val="-2.0867653323439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6F-4E71-B9B0-C71DD96724AF}"/>
                </c:ext>
              </c:extLst>
            </c:dLbl>
            <c:dLbl>
              <c:idx val="4"/>
              <c:layout>
                <c:manualLayout>
                  <c:x val="-2.3963021289005595E-2"/>
                  <c:y val="-2.5193926356453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6F-4E71-B9B0-C71DD96724AF}"/>
                </c:ext>
              </c:extLst>
            </c:dLbl>
            <c:dLbl>
              <c:idx val="5"/>
              <c:layout>
                <c:manualLayout>
                  <c:x val="-8.8633725402441927E-3"/>
                  <c:y val="-2.8272663561033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6F-4E71-B9B0-C71DD96724AF}"/>
                </c:ext>
              </c:extLst>
            </c:dLbl>
            <c:dLbl>
              <c:idx val="6"/>
              <c:layout>
                <c:manualLayout>
                  <c:x val="-1.8008865558471965E-2"/>
                  <c:y val="-2.522555132285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6F-4E71-B9B0-C71DD96724A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Data!$G$45:$G$54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Data!$H$45:$H$54</c:f>
              <c:numCache>
                <c:formatCode>General</c:formatCode>
                <c:ptCount val="10"/>
                <c:pt idx="0">
                  <c:v>642</c:v>
                </c:pt>
                <c:pt idx="1">
                  <c:v>751</c:v>
                </c:pt>
                <c:pt idx="2">
                  <c:v>1169</c:v>
                </c:pt>
                <c:pt idx="3">
                  <c:v>1313</c:v>
                </c:pt>
                <c:pt idx="4">
                  <c:v>1185</c:v>
                </c:pt>
                <c:pt idx="5">
                  <c:v>791</c:v>
                </c:pt>
                <c:pt idx="6">
                  <c:v>814</c:v>
                </c:pt>
                <c:pt idx="7">
                  <c:v>766</c:v>
                </c:pt>
                <c:pt idx="8">
                  <c:v>691</c:v>
                </c:pt>
                <c:pt idx="9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6F-4E71-B9B0-C71DD96724AF}"/>
            </c:ext>
          </c:extLst>
        </c:ser>
        <c:ser>
          <c:idx val="1"/>
          <c:order val="1"/>
          <c:tx>
            <c:strRef>
              <c:f>Data!$I$26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705789662615442E-2"/>
                  <c:y val="2.024006815901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7B-418D-955F-A130C5ABAD2A}"/>
                </c:ext>
              </c:extLst>
            </c:dLbl>
            <c:dLbl>
              <c:idx val="5"/>
              <c:layout>
                <c:manualLayout>
                  <c:x val="-2.2481539807524167E-2"/>
                  <c:y val="-2.9254984541578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67-4D37-817C-E93D59E1C1D3}"/>
                </c:ext>
              </c:extLst>
            </c:dLbl>
            <c:dLbl>
              <c:idx val="6"/>
              <c:layout>
                <c:manualLayout>
                  <c:x val="-2.248153980752406E-2"/>
                  <c:y val="-2.92549845415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67-4D37-817C-E93D59E1C1D3}"/>
                </c:ext>
              </c:extLst>
            </c:dLbl>
            <c:dLbl>
              <c:idx val="7"/>
              <c:layout>
                <c:manualLayout>
                  <c:x val="-2.2481539807524167E-2"/>
                  <c:y val="-2.92549845415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67-4D37-817C-E93D59E1C1D3}"/>
                </c:ext>
              </c:extLst>
            </c:dLbl>
            <c:dLbl>
              <c:idx val="8"/>
              <c:layout>
                <c:manualLayout>
                  <c:x val="-2.248153980752406E-2"/>
                  <c:y val="-2.92549845415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67-4D37-817C-E93D59E1C1D3}"/>
                </c:ext>
              </c:extLst>
            </c:dLbl>
            <c:dLbl>
              <c:idx val="9"/>
              <c:layout>
                <c:manualLayout>
                  <c:x val="-1.7114259474226467E-2"/>
                  <c:y val="-2.9254922977559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67-4D37-817C-E93D59E1C1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Data!$G$45:$G$54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Data!$I$45:$I$54</c:f>
              <c:numCache>
                <c:formatCode>General</c:formatCode>
                <c:ptCount val="10"/>
                <c:pt idx="0">
                  <c:v>143</c:v>
                </c:pt>
                <c:pt idx="1">
                  <c:v>198</c:v>
                </c:pt>
                <c:pt idx="2">
                  <c:v>356</c:v>
                </c:pt>
                <c:pt idx="3">
                  <c:v>352</c:v>
                </c:pt>
                <c:pt idx="4">
                  <c:v>254</c:v>
                </c:pt>
                <c:pt idx="5">
                  <c:v>153</c:v>
                </c:pt>
                <c:pt idx="6">
                  <c:v>188</c:v>
                </c:pt>
                <c:pt idx="7">
                  <c:v>115</c:v>
                </c:pt>
                <c:pt idx="8">
                  <c:v>83</c:v>
                </c:pt>
                <c:pt idx="9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A6F-4E71-B9B0-C71DD96724AF}"/>
            </c:ext>
          </c:extLst>
        </c:ser>
        <c:ser>
          <c:idx val="2"/>
          <c:order val="2"/>
          <c:tx>
            <c:strRef>
              <c:f>Data!$J$26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544795663028248E-2"/>
                  <c:y val="2.9562454774719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6F-4E71-B9B0-C71DD96724AF}"/>
                </c:ext>
              </c:extLst>
            </c:dLbl>
            <c:dLbl>
              <c:idx val="1"/>
              <c:layout>
                <c:manualLayout>
                  <c:x val="-1.9153391794054207E-2"/>
                  <c:y val="-2.3389949292987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B-418D-955F-A130C5ABAD2A}"/>
                </c:ext>
              </c:extLst>
            </c:dLbl>
            <c:dLbl>
              <c:idx val="2"/>
              <c:layout>
                <c:manualLayout>
                  <c:x val="-1.7969259171200402E-2"/>
                  <c:y val="-1.9899547896827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7B-418D-955F-A130C5ABAD2A}"/>
                </c:ext>
              </c:extLst>
            </c:dLbl>
            <c:dLbl>
              <c:idx val="3"/>
              <c:layout>
                <c:manualLayout>
                  <c:x val="-2.3936425260937831E-2"/>
                  <c:y val="-2.9151755704272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6F-4E71-B9B0-C71DD96724AF}"/>
                </c:ext>
              </c:extLst>
            </c:dLbl>
            <c:dLbl>
              <c:idx val="4"/>
              <c:layout>
                <c:manualLayout>
                  <c:x val="-2.2456588043031803E-2"/>
                  <c:y val="-2.48013941161106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6F-4E71-B9B0-C71DD96724AF}"/>
                </c:ext>
              </c:extLst>
            </c:dLbl>
            <c:dLbl>
              <c:idx val="5"/>
              <c:layout>
                <c:manualLayout>
                  <c:x val="-2.2456588043031803E-2"/>
                  <c:y val="-2.4801394116110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A6F-4E71-B9B0-C71DD96724AF}"/>
                </c:ext>
              </c:extLst>
            </c:dLbl>
            <c:dLbl>
              <c:idx val="6"/>
              <c:layout>
                <c:manualLayout>
                  <c:x val="-2.3936425260937831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6F-4E71-B9B0-C71DD96724AF}"/>
                </c:ext>
              </c:extLst>
            </c:dLbl>
            <c:dLbl>
              <c:idx val="7"/>
              <c:layout>
                <c:manualLayout>
                  <c:x val="-2.5416262478843862E-2"/>
                  <c:y val="-2.6976489276523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6F-4E71-B9B0-C71DD96724AF}"/>
                </c:ext>
              </c:extLst>
            </c:dLbl>
            <c:dLbl>
              <c:idx val="8"/>
              <c:layout>
                <c:manualLayout>
                  <c:x val="-2.0679710773276072E-2"/>
                  <c:y val="-1.86803809209713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6F-4E71-B9B0-C71DD96724AF}"/>
                </c:ext>
              </c:extLst>
            </c:dLbl>
            <c:dLbl>
              <c:idx val="9"/>
              <c:layout>
                <c:manualLayout>
                  <c:x val="-1.7720031887665907E-2"/>
                  <c:y val="-2.173310796883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6F-4E71-B9B0-C71DD96724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Data!$G$45:$G$54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Data!$J$45:$J$54</c:f>
              <c:numCache>
                <c:formatCode>General</c:formatCode>
                <c:ptCount val="10"/>
                <c:pt idx="0">
                  <c:v>314</c:v>
                </c:pt>
                <c:pt idx="1">
                  <c:v>352</c:v>
                </c:pt>
                <c:pt idx="2">
                  <c:v>467</c:v>
                </c:pt>
                <c:pt idx="3">
                  <c:v>488</c:v>
                </c:pt>
                <c:pt idx="4">
                  <c:v>662</c:v>
                </c:pt>
                <c:pt idx="5">
                  <c:v>473</c:v>
                </c:pt>
                <c:pt idx="6">
                  <c:v>332</c:v>
                </c:pt>
                <c:pt idx="7">
                  <c:v>319</c:v>
                </c:pt>
                <c:pt idx="8">
                  <c:v>290</c:v>
                </c:pt>
                <c:pt idx="9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BA6F-4E71-B9B0-C71DD96724AF}"/>
            </c:ext>
          </c:extLst>
        </c:ser>
        <c:ser>
          <c:idx val="3"/>
          <c:order val="3"/>
          <c:tx>
            <c:strRef>
              <c:f>Data!$K$26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936425260937831E-2"/>
                  <c:y val="2.0451375062619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6F-4E71-B9B0-C71DD96724AF}"/>
                </c:ext>
              </c:extLst>
            </c:dLbl>
            <c:dLbl>
              <c:idx val="1"/>
              <c:layout>
                <c:manualLayout>
                  <c:x val="-2.2456588043031803E-2"/>
                  <c:y val="1.8276279902206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6F-4E71-B9B0-C71DD96724AF}"/>
                </c:ext>
              </c:extLst>
            </c:dLbl>
            <c:dLbl>
              <c:idx val="2"/>
              <c:layout>
                <c:manualLayout>
                  <c:x val="-2.2489796988473001E-2"/>
                  <c:y val="2.043339199239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A6F-4E71-B9B0-C71DD96724AF}"/>
                </c:ext>
              </c:extLst>
            </c:dLbl>
            <c:dLbl>
              <c:idx val="3"/>
              <c:layout>
                <c:manualLayout>
                  <c:x val="-2.2481523882766596E-2"/>
                  <c:y val="-2.9559714497351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A6F-4E71-B9B0-C71DD96724AF}"/>
                </c:ext>
              </c:extLst>
            </c:dLbl>
            <c:dLbl>
              <c:idx val="4"/>
              <c:layout>
                <c:manualLayout>
                  <c:x val="-2.2456588043031803E-2"/>
                  <c:y val="-2.9575813626885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A6F-4E71-B9B0-C71DD96724AF}"/>
                </c:ext>
              </c:extLst>
            </c:dLbl>
            <c:dLbl>
              <c:idx val="5"/>
              <c:layout>
                <c:manualLayout>
                  <c:x val="-1.1234901143573837E-2"/>
                  <c:y val="-2.2154154814417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A6F-4E71-B9B0-C71DD96724AF}"/>
                </c:ext>
              </c:extLst>
            </c:dLbl>
            <c:dLbl>
              <c:idx val="6"/>
              <c:layout>
                <c:manualLayout>
                  <c:x val="-2.2481523882766596E-2"/>
                  <c:y val="-2.7388387218318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A6F-4E71-B9B0-C71DD96724AF}"/>
                </c:ext>
              </c:extLst>
            </c:dLbl>
            <c:dLbl>
              <c:idx val="7"/>
              <c:layout>
                <c:manualLayout>
                  <c:x val="-2.3961361100672627E-2"/>
                  <c:y val="-2.9560913368700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A6F-4E71-B9B0-C71DD96724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Data!$G$45:$G$54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Data!$K$45:$K$54</c:f>
              <c:numCache>
                <c:formatCode>General</c:formatCode>
                <c:ptCount val="10"/>
                <c:pt idx="0">
                  <c:v>457</c:v>
                </c:pt>
                <c:pt idx="1">
                  <c:v>550</c:v>
                </c:pt>
                <c:pt idx="2">
                  <c:v>823</c:v>
                </c:pt>
                <c:pt idx="3">
                  <c:v>840</c:v>
                </c:pt>
                <c:pt idx="4">
                  <c:v>916</c:v>
                </c:pt>
                <c:pt idx="5">
                  <c:v>626</c:v>
                </c:pt>
                <c:pt idx="6">
                  <c:v>520</c:v>
                </c:pt>
                <c:pt idx="7">
                  <c:v>434</c:v>
                </c:pt>
                <c:pt idx="8">
                  <c:v>373</c:v>
                </c:pt>
                <c:pt idx="9">
                  <c:v>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BA6F-4E71-B9B0-C71DD96724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5488"/>
        <c:axId val="88114304"/>
      </c:lineChart>
      <c:catAx>
        <c:axId val="641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11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14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175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07473309608543"/>
          <c:y val="0.95942408376963351"/>
          <c:w val="0.38345195729537362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ATHLETIC TRAINING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(Note: Major introduced in Summer 2019)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405693950177938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47061670809E-2"/>
          <c:y val="0.20199334487273296"/>
          <c:w val="0.92259786476868322"/>
          <c:h val="0.65314136125654465"/>
        </c:manualLayout>
      </c:layout>
      <c:lineChart>
        <c:grouping val="standard"/>
        <c:varyColors val="0"/>
        <c:ser>
          <c:idx val="0"/>
          <c:order val="0"/>
          <c:tx>
            <c:strRef>
              <c:f>Data!$B$497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elete val="1"/>
          </c:dLbls>
          <c:cat>
            <c:strRef>
              <c:f>Data!$A$500:$A$509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Data!$B$500:$B$509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A-46E2-B3FD-26073648FB96}"/>
            </c:ext>
          </c:extLst>
        </c:ser>
        <c:ser>
          <c:idx val="1"/>
          <c:order val="1"/>
          <c:tx>
            <c:strRef>
              <c:f>Data!$C$497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37-4497-8AF0-624F80075DA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Data!$A$500:$A$509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Data!$C$500:$C$509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FA-46E2-B3FD-26073648FB96}"/>
            </c:ext>
          </c:extLst>
        </c:ser>
        <c:ser>
          <c:idx val="2"/>
          <c:order val="2"/>
          <c:tx>
            <c:strRef>
              <c:f>Data!$D$497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8B-4830-A68E-3E3DD2F960A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8B-4830-A68E-3E3DD2F960A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8B-4830-A68E-3E3DD2F960A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8B-4830-A68E-3E3DD2F960A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8B-4830-A68E-3E3DD2F960A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21-4333-B337-90939DA16DB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8B-4830-A68E-3E3DD2F960AD}"/>
                </c:ext>
              </c:extLst>
            </c:dLbl>
            <c:dLbl>
              <c:idx val="8"/>
              <c:layout>
                <c:manualLayout>
                  <c:x val="-1.2699868999501172E-2"/>
                  <c:y val="-1.6749529345481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6A-49B3-893D-81B400686ECD}"/>
                </c:ext>
              </c:extLst>
            </c:dLbl>
            <c:dLbl>
              <c:idx val="9"/>
              <c:layout>
                <c:manualLayout>
                  <c:x val="-1.2699868999501172E-2"/>
                  <c:y val="2.6880488106525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6A-49B3-893D-81B400686EC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Data!$A$500:$A$509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Data!$D$500:$D$509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DFA-46E2-B3FD-26073648FB96}"/>
            </c:ext>
          </c:extLst>
        </c:ser>
        <c:ser>
          <c:idx val="3"/>
          <c:order val="3"/>
          <c:tx>
            <c:strRef>
              <c:f>Data!$E$497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0.72461153846153836"/>
                  <c:y val="-2.791391752577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56-4748-B7D2-9DEDEFC0F4B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56-4748-B7D2-9DEDEFC0F4B7}"/>
                </c:ext>
              </c:extLst>
            </c:dLbl>
            <c:dLbl>
              <c:idx val="2"/>
              <c:layout>
                <c:manualLayout>
                  <c:x val="0.46477855477855479"/>
                  <c:y val="-1.96391752577319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56-4748-B7D2-9DEDEFC0F4B7}"/>
                </c:ext>
              </c:extLst>
            </c:dLbl>
            <c:dLbl>
              <c:idx val="3"/>
              <c:layout>
                <c:manualLayout>
                  <c:x val="0.55358974358974344"/>
                  <c:y val="-1.3092783505154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56-4748-B7D2-9DEDEFC0F4B7}"/>
                </c:ext>
              </c:extLst>
            </c:dLbl>
            <c:dLbl>
              <c:idx val="4"/>
              <c:layout>
                <c:manualLayout>
                  <c:x val="0.43073426573426571"/>
                  <c:y val="-1.3092783505154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56-4748-B7D2-9DEDEFC0F4B7}"/>
                </c:ext>
              </c:extLst>
            </c:dLbl>
            <c:dLbl>
              <c:idx val="5"/>
              <c:layout>
                <c:manualLayout>
                  <c:x val="0.26123550719570354"/>
                  <c:y val="-0.3558365282873672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56-4748-B7D2-9DEDEFC0F4B7}"/>
                </c:ext>
              </c:extLst>
            </c:dLbl>
            <c:dLbl>
              <c:idx val="6"/>
              <c:layout>
                <c:manualLayout>
                  <c:x val="7.1850090674722492E-2"/>
                  <c:y val="-2.3553475972571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6-4748-B7D2-9DEDEFC0F4B7}"/>
                </c:ext>
              </c:extLst>
            </c:dLbl>
            <c:dLbl>
              <c:idx val="7"/>
              <c:layout>
                <c:manualLayout>
                  <c:x val="-9.7981846407743413E-3"/>
                  <c:y val="2.1821742177515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56-4748-B7D2-9DEDEFC0F4B7}"/>
                </c:ext>
              </c:extLst>
            </c:dLbl>
            <c:dLbl>
              <c:idx val="8"/>
              <c:layout>
                <c:manualLayout>
                  <c:x val="-1.33046157862594E-2"/>
                  <c:y val="-1.9632408514380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56-4748-B7D2-9DEDEFC0F4B7}"/>
                </c:ext>
              </c:extLst>
            </c:dLbl>
            <c:dLbl>
              <c:idx val="9"/>
              <c:layout>
                <c:manualLayout>
                  <c:x val="-7.1008797079761118E-3"/>
                  <c:y val="-2.0005634112489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FA-46E2-B3FD-26073648FB9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Data!$A$500:$A$509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Data!$E$500:$E$509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DFA-46E2-B3FD-26073648FB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220672"/>
        <c:axId val="94222208"/>
      </c:lineChart>
      <c:catAx>
        <c:axId val="9422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2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222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2067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807829181494725"/>
          <c:y val="0.95942408376963351"/>
          <c:w val="0.38078291814946591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BIOLOGY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Students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</c:rich>
      </c:tx>
      <c:layout>
        <c:manualLayout>
          <c:xMode val="edge"/>
          <c:yMode val="edge"/>
          <c:x val="0.34252669039145944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981688470961104E-2"/>
          <c:y val="0.21029025531678033"/>
          <c:w val="0.90423192661405671"/>
          <c:h val="0.67976210967103823"/>
        </c:manualLayout>
      </c:layout>
      <c:lineChart>
        <c:grouping val="standard"/>
        <c:varyColors val="0"/>
        <c:ser>
          <c:idx val="0"/>
          <c:order val="0"/>
          <c:tx>
            <c:strRef>
              <c:f>Data!$N$86</c:f>
              <c:strCache>
                <c:ptCount val="1"/>
                <c:pt idx="0">
                  <c:v>UNDERGRAD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Data!$M$105:$M$114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Data!$N$105:$N$114</c:f>
              <c:numCache>
                <c:formatCode>General</c:formatCode>
                <c:ptCount val="10"/>
                <c:pt idx="0">
                  <c:v>195</c:v>
                </c:pt>
                <c:pt idx="1">
                  <c:v>210</c:v>
                </c:pt>
                <c:pt idx="2">
                  <c:v>187</c:v>
                </c:pt>
                <c:pt idx="3">
                  <c:v>167</c:v>
                </c:pt>
                <c:pt idx="4">
                  <c:v>175</c:v>
                </c:pt>
                <c:pt idx="5">
                  <c:v>171</c:v>
                </c:pt>
                <c:pt idx="6">
                  <c:v>146</c:v>
                </c:pt>
                <c:pt idx="7">
                  <c:v>152</c:v>
                </c:pt>
                <c:pt idx="8">
                  <c:v>161</c:v>
                </c:pt>
                <c:pt idx="9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D1-49A6-9084-47B01A84B8A9}"/>
            </c:ext>
          </c:extLst>
        </c:ser>
        <c:ser>
          <c:idx val="1"/>
          <c:order val="1"/>
          <c:tx>
            <c:strRef>
              <c:f>Data!$O$86</c:f>
              <c:strCache>
                <c:ptCount val="1"/>
                <c:pt idx="0">
                  <c:v>GRAD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1A-4609-AAF0-3478C991C4B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1A-4609-AAF0-3478C991C4B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1A-4609-AAF0-3478C991C4B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Data!$M$105:$M$114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Data!$O$105:$O$114</c:f>
              <c:numCache>
                <c:formatCode>General</c:formatCode>
                <c:ptCount val="10"/>
                <c:pt idx="0">
                  <c:v>30</c:v>
                </c:pt>
                <c:pt idx="1">
                  <c:v>21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D1-49A6-9084-47B01A84B8A9}"/>
            </c:ext>
          </c:extLst>
        </c:ser>
        <c:ser>
          <c:idx val="2"/>
          <c:order val="2"/>
          <c:tx>
            <c:strRef>
              <c:f>Data!$P$86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Data!$M$105:$M$114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Data!$P$105:$P$114</c:f>
              <c:numCache>
                <c:formatCode>General</c:formatCode>
                <c:ptCount val="10"/>
                <c:pt idx="0">
                  <c:v>225</c:v>
                </c:pt>
                <c:pt idx="1">
                  <c:v>231</c:v>
                </c:pt>
                <c:pt idx="2">
                  <c:v>202</c:v>
                </c:pt>
                <c:pt idx="3">
                  <c:v>175</c:v>
                </c:pt>
                <c:pt idx="4">
                  <c:v>181</c:v>
                </c:pt>
                <c:pt idx="5">
                  <c:v>173</c:v>
                </c:pt>
                <c:pt idx="6">
                  <c:v>147</c:v>
                </c:pt>
                <c:pt idx="7">
                  <c:v>152</c:v>
                </c:pt>
                <c:pt idx="8">
                  <c:v>161</c:v>
                </c:pt>
                <c:pt idx="9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D1-49A6-9084-47B01A84B8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881344"/>
        <c:axId val="163882880"/>
      </c:lineChart>
      <c:catAx>
        <c:axId val="16388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8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882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486910994764398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881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633451957295411"/>
          <c:y val="0.95942408376963351"/>
          <c:w val="0.3131672597864767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BIOLOGY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295374744823568"/>
          <c:y val="1.5280749148803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419452285445456E-2"/>
          <c:y val="0.2173312267451071"/>
          <c:w val="0.89683274052452655"/>
          <c:h val="0.65966662813151622"/>
        </c:manualLayout>
      </c:layout>
      <c:lineChart>
        <c:grouping val="standard"/>
        <c:varyColors val="0"/>
        <c:ser>
          <c:idx val="0"/>
          <c:order val="0"/>
          <c:tx>
            <c:strRef>
              <c:f>Data!$B$86</c:f>
              <c:strCache>
                <c:ptCount val="1"/>
                <c:pt idx="0">
                  <c:v>U-APPS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456588043031803E-2"/>
                  <c:y val="-3.8276194268538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4D-487D-8A0D-0479B84A53E9}"/>
                </c:ext>
              </c:extLst>
            </c:dLbl>
            <c:dLbl>
              <c:idx val="9"/>
              <c:layout>
                <c:manualLayout>
                  <c:x val="-1.8001232941967663E-2"/>
                  <c:y val="1.989968531420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51-40D4-BF3C-D574BD9EB26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Data!$A$105:$A$114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Data!$B$105:$B$114</c:f>
              <c:numCache>
                <c:formatCode>General</c:formatCode>
                <c:ptCount val="10"/>
                <c:pt idx="0">
                  <c:v>265</c:v>
                </c:pt>
                <c:pt idx="1">
                  <c:v>261</c:v>
                </c:pt>
                <c:pt idx="2">
                  <c:v>259</c:v>
                </c:pt>
                <c:pt idx="3">
                  <c:v>228</c:v>
                </c:pt>
                <c:pt idx="4">
                  <c:v>236</c:v>
                </c:pt>
                <c:pt idx="5">
                  <c:v>282</c:v>
                </c:pt>
                <c:pt idx="6">
                  <c:v>323</c:v>
                </c:pt>
                <c:pt idx="7">
                  <c:v>462</c:v>
                </c:pt>
                <c:pt idx="8">
                  <c:v>591</c:v>
                </c:pt>
                <c:pt idx="9">
                  <c:v>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4D-487D-8A0D-0479B84A53E9}"/>
            </c:ext>
          </c:extLst>
        </c:ser>
        <c:ser>
          <c:idx val="1"/>
          <c:order val="1"/>
          <c:tx>
            <c:strRef>
              <c:f>Data!$C$86</c:f>
              <c:strCache>
                <c:ptCount val="1"/>
                <c:pt idx="0">
                  <c:v>U-NEW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Data!$A$105:$A$114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Data!$C$105:$C$114</c:f>
              <c:numCache>
                <c:formatCode>General</c:formatCode>
                <c:ptCount val="10"/>
                <c:pt idx="0">
                  <c:v>67</c:v>
                </c:pt>
                <c:pt idx="1">
                  <c:v>80</c:v>
                </c:pt>
                <c:pt idx="2">
                  <c:v>72</c:v>
                </c:pt>
                <c:pt idx="3">
                  <c:v>54</c:v>
                </c:pt>
                <c:pt idx="4">
                  <c:v>64</c:v>
                </c:pt>
                <c:pt idx="5">
                  <c:v>60</c:v>
                </c:pt>
                <c:pt idx="6">
                  <c:v>60</c:v>
                </c:pt>
                <c:pt idx="7">
                  <c:v>65</c:v>
                </c:pt>
                <c:pt idx="8">
                  <c:v>63</c:v>
                </c:pt>
                <c:pt idx="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4D-487D-8A0D-0479B84A53E9}"/>
            </c:ext>
          </c:extLst>
        </c:ser>
        <c:ser>
          <c:idx val="2"/>
          <c:order val="2"/>
          <c:tx>
            <c:strRef>
              <c:f>Data!$D$86</c:f>
              <c:strCache>
                <c:ptCount val="1"/>
                <c:pt idx="0">
                  <c:v>U-CONT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123020091343898E-2"/>
                  <c:y val="2.2742529120044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D-487D-8A0D-0479B84A53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Data!$A$105:$A$114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Data!$D$105:$D$114</c:f>
              <c:numCache>
                <c:formatCode>General</c:formatCode>
                <c:ptCount val="10"/>
                <c:pt idx="0">
                  <c:v>128</c:v>
                </c:pt>
                <c:pt idx="1">
                  <c:v>130</c:v>
                </c:pt>
                <c:pt idx="2">
                  <c:v>115</c:v>
                </c:pt>
                <c:pt idx="3">
                  <c:v>113</c:v>
                </c:pt>
                <c:pt idx="4">
                  <c:v>111</c:v>
                </c:pt>
                <c:pt idx="5">
                  <c:v>111</c:v>
                </c:pt>
                <c:pt idx="6">
                  <c:v>86</c:v>
                </c:pt>
                <c:pt idx="7">
                  <c:v>87</c:v>
                </c:pt>
                <c:pt idx="8">
                  <c:v>98</c:v>
                </c:pt>
                <c:pt idx="9">
                  <c:v>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4D-487D-8A0D-0479B84A53E9}"/>
            </c:ext>
          </c:extLst>
        </c:ser>
        <c:ser>
          <c:idx val="3"/>
          <c:order val="3"/>
          <c:tx>
            <c:strRef>
              <c:f>Data!$E$86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977406339319049E-2"/>
                  <c:y val="2.0562324260792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D-487D-8A0D-0479B84A53E9}"/>
                </c:ext>
              </c:extLst>
            </c:dLbl>
            <c:dLbl>
              <c:idx val="1"/>
              <c:layout>
                <c:manualLayout>
                  <c:x val="-2.008829713337347E-2"/>
                  <c:y val="1.830935400090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4D-487D-8A0D-0479B84A53E9}"/>
                </c:ext>
              </c:extLst>
            </c:dLbl>
            <c:dLbl>
              <c:idx val="2"/>
              <c:layout>
                <c:manualLayout>
                  <c:x val="-2.2456588043031803E-2"/>
                  <c:y val="-2.7400718466472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4D-487D-8A0D-0479B84A53E9}"/>
                </c:ext>
              </c:extLst>
            </c:dLbl>
            <c:dLbl>
              <c:idx val="3"/>
              <c:layout>
                <c:manualLayout>
                  <c:x val="-2.2456588043031803E-2"/>
                  <c:y val="-2.3050699412981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4D-487D-8A0D-0479B84A53E9}"/>
                </c:ext>
              </c:extLst>
            </c:dLbl>
            <c:dLbl>
              <c:idx val="4"/>
              <c:layout>
                <c:manualLayout>
                  <c:x val="-2.0977755824905391E-2"/>
                  <c:y val="-2.9575863540704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4D-487D-8A0D-0479B84A53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Data!$A$105:$A$114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Data!$E$105:$E$114</c:f>
              <c:numCache>
                <c:formatCode>General</c:formatCode>
                <c:ptCount val="10"/>
                <c:pt idx="0">
                  <c:v>195</c:v>
                </c:pt>
                <c:pt idx="1">
                  <c:v>210</c:v>
                </c:pt>
                <c:pt idx="2">
                  <c:v>187</c:v>
                </c:pt>
                <c:pt idx="3">
                  <c:v>167</c:v>
                </c:pt>
                <c:pt idx="4">
                  <c:v>175</c:v>
                </c:pt>
                <c:pt idx="5">
                  <c:v>171</c:v>
                </c:pt>
                <c:pt idx="6">
                  <c:v>146</c:v>
                </c:pt>
                <c:pt idx="7">
                  <c:v>152</c:v>
                </c:pt>
                <c:pt idx="8">
                  <c:v>161</c:v>
                </c:pt>
                <c:pt idx="9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F4D-487D-8A0D-0479B84A53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90528"/>
        <c:axId val="185592064"/>
      </c:lineChart>
      <c:catAx>
        <c:axId val="1855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59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5920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590528"/>
        <c:crosses val="autoZero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252669039145944"/>
          <c:y val="0.95942408376963351"/>
          <c:w val="0.38078291814946635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BIOLOGY MAJOR HEADCOUNT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Graduate Apps, New, Cont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strike="noStrike">
                <a:solidFill>
                  <a:srgbClr val="000000"/>
                </a:solidFill>
                <a:latin typeface="Arial"/>
                <a:cs typeface="Arial"/>
              </a:rPr>
              <a:t>Data Source: Office of Institutional Research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4341637010676185"/>
          <c:y val="1.96335078534031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494687719985285E-2"/>
          <c:y val="0.16464910472578362"/>
          <c:w val="0.92259786476868322"/>
          <c:h val="0.73144476842515405"/>
        </c:manualLayout>
      </c:layout>
      <c:lineChart>
        <c:grouping val="standard"/>
        <c:varyColors val="0"/>
        <c:ser>
          <c:idx val="0"/>
          <c:order val="0"/>
          <c:tx>
            <c:strRef>
              <c:f>Data!$H$86</c:f>
              <c:strCache>
                <c:ptCount val="1"/>
                <c:pt idx="0">
                  <c:v>G-APPS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1.4150384843102427E-2"/>
                  <c:y val="-3.4201536326283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3-4127-BFE5-34C1F5C57071}"/>
                </c:ext>
              </c:extLst>
            </c:dLbl>
            <c:dLbl>
              <c:idx val="5"/>
              <c:layout>
                <c:manualLayout>
                  <c:x val="3.7398078348554564E-4"/>
                  <c:y val="-9.91672506905236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6F-4066-AF30-7FF099410028}"/>
                </c:ext>
              </c:extLst>
            </c:dLbl>
            <c:dLbl>
              <c:idx val="6"/>
              <c:layout>
                <c:manualLayout>
                  <c:x val="-2.7716162477914235E-2"/>
                  <c:y val="-1.0029407318849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AC-4F3A-9329-D8AC8E6C53E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066-AF30-7FF0994100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6F-4066-AF30-7FF0994100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6F-4066-AF30-7FF09941002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Data!$G$105:$G$114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Data!$H$105:$H$114</c:f>
              <c:numCache>
                <c:formatCode>General</c:formatCode>
                <c:ptCount val="10"/>
                <c:pt idx="0">
                  <c:v>26</c:v>
                </c:pt>
                <c:pt idx="1">
                  <c:v>34</c:v>
                </c:pt>
                <c:pt idx="2">
                  <c:v>18</c:v>
                </c:pt>
                <c:pt idx="3">
                  <c:v>28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6F-4066-AF30-7FF099410028}"/>
            </c:ext>
          </c:extLst>
        </c:ser>
        <c:ser>
          <c:idx val="1"/>
          <c:order val="1"/>
          <c:tx>
            <c:strRef>
              <c:f>Data!$I$86</c:f>
              <c:strCache>
                <c:ptCount val="1"/>
                <c:pt idx="0">
                  <c:v>G-NEW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-1.5853716733301906E-2"/>
                  <c:y val="-2.0875432985232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64-4FCB-9839-9F63EF1267AF}"/>
                </c:ext>
              </c:extLst>
            </c:dLbl>
            <c:dLbl>
              <c:idx val="6"/>
              <c:layout>
                <c:manualLayout>
                  <c:x val="-5.5136757994061775E-3"/>
                  <c:y val="-1.0029407318849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AC-4F3A-9329-D8AC8E6C53E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F-4066-AF30-7FF0994100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6F-4066-AF30-7FF0994100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6F-4066-AF30-7FF099410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Data!$G$105:$G$114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Data!$I$105:$I$114</c:f>
              <c:numCache>
                <c:formatCode>General</c:formatCode>
                <c:ptCount val="10"/>
                <c:pt idx="0">
                  <c:v>9</c:v>
                </c:pt>
                <c:pt idx="1">
                  <c:v>7</c:v>
                </c:pt>
                <c:pt idx="2">
                  <c:v>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66F-4066-AF30-7FF099410028}"/>
            </c:ext>
          </c:extLst>
        </c:ser>
        <c:ser>
          <c:idx val="2"/>
          <c:order val="2"/>
          <c:tx>
            <c:strRef>
              <c:f>Data!$J$86</c:f>
              <c:strCache>
                <c:ptCount val="1"/>
                <c:pt idx="0">
                  <c:v>G-CONT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63834538444696E-2"/>
                  <c:y val="-2.5385799288177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6F-4066-AF30-7FF099410028}"/>
                </c:ext>
              </c:extLst>
            </c:dLbl>
            <c:dLbl>
              <c:idx val="2"/>
              <c:layout>
                <c:manualLayout>
                  <c:x val="-1.8886915334517508E-2"/>
                  <c:y val="2.6880488106525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43-4127-BFE5-34C1F5C57071}"/>
                </c:ext>
              </c:extLst>
            </c:dLbl>
            <c:dLbl>
              <c:idx val="3"/>
              <c:layout>
                <c:manualLayout>
                  <c:x val="-1.2359360941338902E-2"/>
                  <c:y val="2.3565706119195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AC-4F3A-9329-D8AC8E6C53E8}"/>
                </c:ext>
              </c:extLst>
            </c:dLbl>
            <c:dLbl>
              <c:idx val="4"/>
              <c:layout>
                <c:manualLayout>
                  <c:x val="-5.5457499428912416E-3"/>
                  <c:y val="2.1285539569333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6F-4066-AF30-7FF099410028}"/>
                </c:ext>
              </c:extLst>
            </c:dLbl>
            <c:dLbl>
              <c:idx val="5"/>
              <c:layout>
                <c:manualLayout>
                  <c:x val="3.0376265133820971E-3"/>
                  <c:y val="-1.9713897019417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6F-4066-AF30-7FF099410028}"/>
                </c:ext>
              </c:extLst>
            </c:dLbl>
            <c:dLbl>
              <c:idx val="6"/>
              <c:layout>
                <c:manualLayout>
                  <c:x val="-2.179195628965571E-2"/>
                  <c:y val="-1.1847576644542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66F-4066-AF30-7FF09941002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66F-4066-AF30-7FF0994100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3-4127-BFE5-34C1F5C5707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43-4127-BFE5-34C1F5C570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Data!$G$105:$G$114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Data!$J$105:$J$114</c:f>
              <c:numCache>
                <c:formatCode>General</c:formatCode>
                <c:ptCount val="10"/>
                <c:pt idx="0">
                  <c:v>21</c:v>
                </c:pt>
                <c:pt idx="1">
                  <c:v>14</c:v>
                </c:pt>
                <c:pt idx="2">
                  <c:v>14</c:v>
                </c:pt>
                <c:pt idx="3">
                  <c:v>3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66F-4066-AF30-7FF099410028}"/>
            </c:ext>
          </c:extLst>
        </c:ser>
        <c:ser>
          <c:idx val="3"/>
          <c:order val="3"/>
          <c:tx>
            <c:strRef>
              <c:f>Data!$K$86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4"/>
              <c:layout>
                <c:manualLayout>
                  <c:x val="-2.454119522803877E-2"/>
                  <c:y val="1.989968531420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43-4127-BFE5-34C1F5C57071}"/>
                </c:ext>
              </c:extLst>
            </c:dLbl>
            <c:dLbl>
              <c:idx val="5"/>
              <c:layout>
                <c:manualLayout>
                  <c:x val="-1.7947068339370632E-2"/>
                  <c:y val="-2.3118412554451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AC-4F3A-9329-D8AC8E6C53E8}"/>
                </c:ext>
              </c:extLst>
            </c:dLbl>
            <c:dLbl>
              <c:idx val="6"/>
              <c:layout>
                <c:manualLayout>
                  <c:x val="-3.2268080166711825E-3"/>
                  <c:y val="-1.151392725124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3-4127-BFE5-34C1F5C5707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66F-4066-AF30-7FF09941002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66F-4066-AF30-7FF099410028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43-4127-BFE5-34C1F5C570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Data!$G$105:$G$114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Data!$K$105:$K$114</c:f>
              <c:numCache>
                <c:formatCode>General</c:formatCode>
                <c:ptCount val="10"/>
                <c:pt idx="0">
                  <c:v>30</c:v>
                </c:pt>
                <c:pt idx="1">
                  <c:v>21</c:v>
                </c:pt>
                <c:pt idx="2">
                  <c:v>15</c:v>
                </c:pt>
                <c:pt idx="3">
                  <c:v>8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66F-4066-AF30-7FF09941002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7429504"/>
        <c:axId val="217431040"/>
      </c:lineChart>
      <c:catAx>
        <c:axId val="2174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4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7431040"/>
        <c:scaling>
          <c:orientation val="minMax"/>
          <c:max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STUDENTS</a:t>
                </a:r>
              </a:p>
            </c:rich>
          </c:tx>
          <c:layout>
            <c:manualLayout>
              <c:xMode val="edge"/>
              <c:yMode val="edge"/>
              <c:x val="1.0676156583629894E-2"/>
              <c:y val="0.501308900523560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429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3718861209964468"/>
          <c:y val="0.95942408376963351"/>
          <c:w val="0.38345195729537362"/>
          <c:h val="3.6649214659686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0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1.bin"/></Relationships>
</file>

<file path=xl/chart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chart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4.bin"/></Relationships>
</file>

<file path=xl/chart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5.bin"/></Relationships>
</file>

<file path=xl/chart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6.bin"/></Relationships>
</file>

<file path=xl/chart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7.bin"/></Relationships>
</file>

<file path=xl/chart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8.bin"/></Relationships>
</file>

<file path=xl/chart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9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0.bin"/></Relationships>
</file>

<file path=xl/chart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1.bin"/></Relationships>
</file>

<file path=xl/chart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2.bin"/></Relationships>
</file>

<file path=xl/chart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3.bin"/></Relationships>
</file>

<file path=xl/chart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chart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chart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/>
  <sheetViews>
    <sheetView tabSelected="1" zoomScale="95" workbookViewId="0"/>
  </sheetViews>
  <sheetProtection algorithmName="SHA-512" hashValue="VaYPClWLeaBIEA//JmX9xDCFXo3yzKdrB9ahhn8HfxCuEv1FiJJCHWcq11tt4v105lWqNraVv4FUVVgGfEkR2g==" saltValue="hr+b81mf5v77/8H2NGq7mw==" spinCount="100000" content="1" objects="1"/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Chart9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28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 codeName="Chart1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 codeName="Chart13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 codeName="Chart15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 codeName="Chart29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 codeName="Chart17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 codeName="Chart18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 codeName="Chart19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 codeName="Chart3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 codeName="Chart20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 codeName="Chart2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 codeName="Chart2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 codeName="Chart35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 codeName="Chart23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 codeName="Chart2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 codeName="Chart25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workbookViewId="0"/>
  </sheetViews>
  <pageMargins left="0.75" right="0.75" top="1" bottom="1" header="0.5" footer="0.5"/>
  <pageSetup orientation="landscape" r:id="rId1"/>
  <headerFooter alignWithMargins="0">
    <oddFooter>&amp;L&amp;9Data for programs that moved colleges are maintained in the college in which they were housed.</oddFooter>
  </headerFooter>
  <drawing r:id="rId2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E00-000000000000}">
  <sheetPr codeName="Chart27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0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 codeName="Chart3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 codeName="Chart30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 codeName="Chart3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200-000000000000}">
  <sheetPr codeName="Chart3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300-000000000000}">
  <sheetPr codeName="Chart33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Chart4"/>
  <sheetViews>
    <sheetView workbookViewId="0"/>
  </sheetViews>
  <pageMargins left="0.75" right="0.75" top="1" bottom="1" header="0.5" footer="0.5"/>
  <pageSetup orientation="landscape" r:id="rId1"/>
  <headerFooter alignWithMargins="0">
    <oddFooter>&amp;L&amp;9Data for programs that moved colleges are maintained in the college in which they were housed.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5"/>
  <sheetViews>
    <sheetView workbookViewId="0"/>
  </sheetViews>
  <pageMargins left="0.75" right="0.75" top="1" bottom="1" header="0.5" footer="0.5"/>
  <pageSetup orientation="landscape" r:id="rId1"/>
  <headerFooter alignWithMargins="0">
    <oddFooter>&amp;L&amp;9Data for programs that moved colleges are maintained in the college in which they were housed.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Chart2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Chart7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8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18132" cy="72690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0.50075</cdr:x>
      <cdr:y>0.53475</cdr:y>
    </cdr:from>
    <cdr:to>
      <cdr:x>0.51525</cdr:x>
      <cdr:y>0.5675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8864" y="3113143"/>
          <a:ext cx="124190" cy="190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0.30675</cdr:x>
      <cdr:y>0</cdr:y>
    </cdr:from>
    <cdr:to>
      <cdr:x>0.73825</cdr:x>
      <cdr:y>0.13575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7277" y="0"/>
          <a:ext cx="3695746" cy="7902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1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0.43325</cdr:x>
      <cdr:y>0.04025</cdr:y>
    </cdr:from>
    <cdr:to>
      <cdr:x>0.64025</cdr:x>
      <cdr:y>0.1225</cdr:y>
    </cdr:to>
    <cdr:sp macro="" textlink="">
      <cdr:nvSpPr>
        <cdr:cNvPr id="10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0734" y="234323"/>
          <a:ext cx="1772930" cy="4788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800" b="0" i="0" strike="noStrike">
              <a:solidFill>
                <a:srgbClr val="000000"/>
              </a:solidFill>
              <a:latin typeface="Arial"/>
              <a:cs typeface="Arial"/>
            </a:rPr>
            <a:t>NOTES</a:t>
          </a:r>
        </a:p>
      </cdr:txBody>
    </cdr:sp>
  </cdr:relSizeAnchor>
  <cdr:relSizeAnchor xmlns:cdr="http://schemas.openxmlformats.org/drawingml/2006/chartDrawing">
    <cdr:from>
      <cdr:x>0.05613</cdr:x>
      <cdr:y>0.18275</cdr:y>
    </cdr:from>
    <cdr:to>
      <cdr:x>0.9255</cdr:x>
      <cdr:y>0.87925</cdr:y>
    </cdr:to>
    <cdr:sp macro="" textlink="">
      <cdr:nvSpPr>
        <cdr:cNvPr id="10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263" y="1062739"/>
          <a:ext cx="7454442" cy="4050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2004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Data for programs which are no longer in existence are included only on the college and campus total pages.  As such, departmental data may not sum to these totals.</a:t>
          </a: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New majors are introduced as needed. Data will be reflected at the time enrollment begins when new majors are introduced between 2012 and 2021.</a:t>
          </a: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Data include only those students seeking a Bachelor’s, Master’s or Doctoral level degree.</a:t>
          </a: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1">
            <a:defRPr sz="1000"/>
          </a:pPr>
          <a:r>
            <a:rPr lang="en-US" sz="1400" b="0" i="0" strike="noStrike">
              <a:solidFill>
                <a:srgbClr val="000000"/>
              </a:solidFill>
              <a:latin typeface="Arial"/>
              <a:cs typeface="Arial"/>
            </a:rPr>
            <a:t>SOURCE:  Application and Enrollment data for Fall 2012-2021 were provided by Office of Institutional Research reports.  </a:t>
          </a:r>
        </a:p>
      </cdr:txBody>
    </cdr:sp>
  </cdr:relSizeAnchor>
  <cdr:relSizeAnchor xmlns:cdr="http://schemas.openxmlformats.org/drawingml/2006/chartDrawing">
    <cdr:from>
      <cdr:x>0.5</cdr:x>
      <cdr:y>0.5115</cdr:y>
    </cdr:from>
    <cdr:to>
      <cdr:x>0.50975</cdr:x>
      <cdr:y>0.542</cdr:y>
    </cdr:to>
    <cdr:sp macro="" textlink="">
      <cdr:nvSpPr>
        <cdr:cNvPr id="10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2440" y="2977789"/>
          <a:ext cx="83508" cy="177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0.50075</cdr:x>
      <cdr:y>0.47575</cdr:y>
    </cdr:from>
    <cdr:to>
      <cdr:x>0.51075</cdr:x>
      <cdr:y>0.50725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8864" y="2769664"/>
          <a:ext cx="85648" cy="1833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0.17929</cdr:x>
      <cdr:y>0.30953</cdr:y>
    </cdr:from>
    <cdr:to>
      <cdr:x>0.19707</cdr:x>
      <cdr:y>0.33672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538654" y="1807308"/>
          <a:ext cx="152644" cy="158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0.93415</cdr:x>
      <cdr:y>0.37332</cdr:y>
    </cdr:from>
    <cdr:to>
      <cdr:x>0.96047</cdr:x>
      <cdr:y>0.41933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016876" y="2179760"/>
          <a:ext cx="225912" cy="268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0.50075</cdr:x>
      <cdr:y>0.5075</cdr:y>
    </cdr:from>
    <cdr:to>
      <cdr:x>0.51075</cdr:x>
      <cdr:y>0.5365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8864" y="2954503"/>
          <a:ext cx="85648" cy="168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0.00925</cdr:x>
      <cdr:y>0.041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9225" cy="238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0.00925</cdr:x>
      <cdr:y>0.041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79225" cy="238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0.50075</cdr:x>
      <cdr:y>0.54575</cdr:y>
    </cdr:from>
    <cdr:to>
      <cdr:x>0.51075</cdr:x>
      <cdr:y>0.574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8864" y="3177182"/>
          <a:ext cx="85648" cy="164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0.50025</cdr:x>
      <cdr:y>0.532</cdr:y>
    </cdr:from>
    <cdr:to>
      <cdr:x>0.5095</cdr:x>
      <cdr:y>0.56075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4581" y="3097134"/>
          <a:ext cx="79225" cy="167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6"/>
  <dimension ref="A1:T509"/>
  <sheetViews>
    <sheetView zoomScaleNormal="100" workbookViewId="0"/>
  </sheetViews>
  <sheetFormatPr defaultRowHeight="13.2" x14ac:dyDescent="0.25"/>
  <cols>
    <col min="1" max="1" width="21" customWidth="1"/>
    <col min="16" max="16" width="8.88671875" customWidth="1"/>
    <col min="19" max="19" width="25.33203125" bestFit="1" customWidth="1"/>
  </cols>
  <sheetData>
    <row r="1" spans="1:20" x14ac:dyDescent="0.25">
      <c r="A1" s="1" t="s">
        <v>0</v>
      </c>
      <c r="F1" s="4" t="s">
        <v>92</v>
      </c>
      <c r="G1" s="4"/>
      <c r="H1" s="4"/>
      <c r="I1" s="4"/>
      <c r="J1" s="4"/>
      <c r="K1" s="4"/>
    </row>
    <row r="2" spans="1:20" x14ac:dyDescent="0.25">
      <c r="A2" s="1" t="s">
        <v>1</v>
      </c>
      <c r="B2" s="1" t="s">
        <v>2</v>
      </c>
      <c r="F2" s="4" t="s">
        <v>125</v>
      </c>
      <c r="M2" s="11"/>
    </row>
    <row r="3" spans="1:20" x14ac:dyDescent="0.25">
      <c r="A3" t="s">
        <v>3</v>
      </c>
      <c r="B3" s="5">
        <v>24</v>
      </c>
      <c r="C3" s="3">
        <f>B3/B23</f>
        <v>1.3729977116704805E-2</v>
      </c>
      <c r="D3" t="s">
        <v>63</v>
      </c>
      <c r="F3" s="4" t="s">
        <v>136</v>
      </c>
      <c r="G3" s="4"/>
      <c r="M3" s="11"/>
    </row>
    <row r="4" spans="1:20" x14ac:dyDescent="0.25">
      <c r="A4" t="s">
        <v>124</v>
      </c>
      <c r="B4" s="5">
        <v>2</v>
      </c>
      <c r="C4" s="3">
        <f>B4/B23</f>
        <v>1.1441647597254005E-3</v>
      </c>
      <c r="D4" t="s">
        <v>146</v>
      </c>
      <c r="M4" s="11"/>
      <c r="S4" t="s">
        <v>124</v>
      </c>
      <c r="T4">
        <v>2</v>
      </c>
    </row>
    <row r="5" spans="1:20" x14ac:dyDescent="0.25">
      <c r="A5" t="s">
        <v>4</v>
      </c>
      <c r="B5" s="5">
        <v>166</v>
      </c>
      <c r="C5" s="3">
        <f>B5/B23</f>
        <v>9.4965675057208238E-2</v>
      </c>
      <c r="D5" t="s">
        <v>64</v>
      </c>
      <c r="E5" s="7"/>
      <c r="F5" s="5"/>
      <c r="G5" s="5"/>
      <c r="H5" s="5"/>
      <c r="M5" s="11"/>
      <c r="S5" t="s">
        <v>106</v>
      </c>
      <c r="T5">
        <v>26</v>
      </c>
    </row>
    <row r="6" spans="1:20" x14ac:dyDescent="0.25">
      <c r="A6" s="2" t="s">
        <v>106</v>
      </c>
      <c r="B6" s="5">
        <v>26</v>
      </c>
      <c r="C6" s="3">
        <f>B6/B23</f>
        <v>1.4874141876430207E-2</v>
      </c>
      <c r="D6" s="2" t="s">
        <v>107</v>
      </c>
      <c r="E6" s="7"/>
      <c r="F6" s="5"/>
      <c r="G6" s="5"/>
      <c r="S6" t="s">
        <v>4</v>
      </c>
      <c r="T6">
        <v>166</v>
      </c>
    </row>
    <row r="7" spans="1:20" x14ac:dyDescent="0.25">
      <c r="A7" t="s">
        <v>5</v>
      </c>
      <c r="B7" s="5">
        <v>20</v>
      </c>
      <c r="C7" s="3">
        <f>B7/B23</f>
        <v>1.1441647597254004E-2</v>
      </c>
      <c r="D7" t="s">
        <v>65</v>
      </c>
      <c r="E7" s="7"/>
      <c r="F7" s="5"/>
      <c r="G7" s="5"/>
      <c r="M7" s="11"/>
      <c r="S7" t="s">
        <v>5</v>
      </c>
      <c r="T7">
        <v>20</v>
      </c>
    </row>
    <row r="8" spans="1:20" x14ac:dyDescent="0.25">
      <c r="A8" t="s">
        <v>6</v>
      </c>
      <c r="B8" s="5">
        <v>121</v>
      </c>
      <c r="C8" s="3">
        <f>B8/B23</f>
        <v>6.9221967963386727E-2</v>
      </c>
      <c r="D8" t="s">
        <v>67</v>
      </c>
      <c r="M8" s="11"/>
      <c r="S8" t="s">
        <v>137</v>
      </c>
      <c r="T8">
        <v>2</v>
      </c>
    </row>
    <row r="9" spans="1:20" x14ac:dyDescent="0.25">
      <c r="A9" t="s">
        <v>7</v>
      </c>
      <c r="B9" s="5">
        <v>615</v>
      </c>
      <c r="C9" s="3">
        <f>B9/B23</f>
        <v>0.35183066361556065</v>
      </c>
      <c r="D9" t="s">
        <v>68</v>
      </c>
      <c r="M9" s="11"/>
      <c r="S9" t="s">
        <v>138</v>
      </c>
      <c r="T9">
        <v>121</v>
      </c>
    </row>
    <row r="10" spans="1:20" x14ac:dyDescent="0.25">
      <c r="A10" s="2" t="s">
        <v>123</v>
      </c>
      <c r="B10" s="5">
        <v>56</v>
      </c>
      <c r="C10" s="3">
        <f>B10/B23</f>
        <v>3.2036613272311214E-2</v>
      </c>
      <c r="D10" s="2" t="s">
        <v>147</v>
      </c>
      <c r="M10" s="11"/>
      <c r="S10" t="s">
        <v>7</v>
      </c>
      <c r="T10">
        <v>615</v>
      </c>
    </row>
    <row r="11" spans="1:20" x14ac:dyDescent="0.25">
      <c r="A11" t="s">
        <v>8</v>
      </c>
      <c r="B11" s="5">
        <v>65</v>
      </c>
      <c r="C11" s="3">
        <f>B11/B23</f>
        <v>3.7185354691075513E-2</v>
      </c>
      <c r="D11" t="s">
        <v>69</v>
      </c>
      <c r="M11" s="11"/>
      <c r="S11" t="s">
        <v>123</v>
      </c>
      <c r="T11">
        <v>56</v>
      </c>
    </row>
    <row r="12" spans="1:20" x14ac:dyDescent="0.25">
      <c r="A12" s="2" t="s">
        <v>102</v>
      </c>
      <c r="B12" s="5">
        <v>79</v>
      </c>
      <c r="C12" s="3">
        <f>B12/B23</f>
        <v>4.5194508009153318E-2</v>
      </c>
      <c r="D12" s="2" t="s">
        <v>148</v>
      </c>
      <c r="M12" s="11"/>
      <c r="S12" t="s">
        <v>8</v>
      </c>
      <c r="T12">
        <v>65</v>
      </c>
    </row>
    <row r="13" spans="1:20" x14ac:dyDescent="0.25">
      <c r="A13" t="s">
        <v>9</v>
      </c>
      <c r="B13" s="5">
        <v>95</v>
      </c>
      <c r="C13" s="3">
        <f>B13/B23</f>
        <v>5.434782608695652E-2</v>
      </c>
      <c r="D13" t="s">
        <v>70</v>
      </c>
      <c r="E13" s="2"/>
      <c r="M13" s="11"/>
      <c r="S13" t="s">
        <v>102</v>
      </c>
      <c r="T13">
        <v>79</v>
      </c>
    </row>
    <row r="14" spans="1:20" x14ac:dyDescent="0.25">
      <c r="A14" s="5" t="s">
        <v>96</v>
      </c>
      <c r="B14" s="5">
        <v>71</v>
      </c>
      <c r="C14" s="6">
        <f>B14/B23</f>
        <v>4.0617848970251717E-2</v>
      </c>
      <c r="D14" s="5" t="s">
        <v>97</v>
      </c>
      <c r="M14" s="11"/>
      <c r="S14" t="s">
        <v>9</v>
      </c>
      <c r="T14">
        <v>95</v>
      </c>
    </row>
    <row r="15" spans="1:20" x14ac:dyDescent="0.25">
      <c r="A15" t="s">
        <v>86</v>
      </c>
      <c r="B15" s="5">
        <v>54</v>
      </c>
      <c r="C15" s="3">
        <f>B15/B23</f>
        <v>3.0892448512585814E-2</v>
      </c>
      <c r="D15" t="s">
        <v>75</v>
      </c>
      <c r="M15" s="11"/>
      <c r="S15" t="s">
        <v>139</v>
      </c>
      <c r="T15">
        <v>71</v>
      </c>
    </row>
    <row r="16" spans="1:20" x14ac:dyDescent="0.25">
      <c r="A16" t="s">
        <v>10</v>
      </c>
      <c r="B16" s="5">
        <v>55</v>
      </c>
      <c r="C16" s="3">
        <f>B16/B23</f>
        <v>3.1464530892448515E-2</v>
      </c>
      <c r="D16" t="s">
        <v>71</v>
      </c>
      <c r="M16" s="11"/>
      <c r="S16" t="s">
        <v>140</v>
      </c>
      <c r="T16">
        <v>9</v>
      </c>
    </row>
    <row r="17" spans="1:20" x14ac:dyDescent="0.25">
      <c r="A17" t="s">
        <v>121</v>
      </c>
      <c r="B17" s="5">
        <v>20</v>
      </c>
      <c r="C17" s="3">
        <f>B17/B23</f>
        <v>1.1441647597254004E-2</v>
      </c>
      <c r="D17" t="s">
        <v>122</v>
      </c>
      <c r="E17" t="s">
        <v>133</v>
      </c>
      <c r="H17" t="s">
        <v>120</v>
      </c>
      <c r="J17" s="3"/>
      <c r="K17" t="s">
        <v>66</v>
      </c>
      <c r="L17" s="4" t="s">
        <v>132</v>
      </c>
      <c r="S17" t="s">
        <v>141</v>
      </c>
      <c r="T17">
        <v>45</v>
      </c>
    </row>
    <row r="18" spans="1:20" x14ac:dyDescent="0.25">
      <c r="A18" t="s">
        <v>11</v>
      </c>
      <c r="B18" s="5">
        <v>24</v>
      </c>
      <c r="C18" s="3">
        <f>B18/B23</f>
        <v>1.3729977116704805E-2</v>
      </c>
      <c r="D18" t="s">
        <v>72</v>
      </c>
      <c r="M18" s="11"/>
      <c r="S18" t="s">
        <v>142</v>
      </c>
      <c r="T18">
        <v>55</v>
      </c>
    </row>
    <row r="19" spans="1:20" x14ac:dyDescent="0.25">
      <c r="A19" t="s">
        <v>12</v>
      </c>
      <c r="B19" s="5">
        <v>236</v>
      </c>
      <c r="C19" s="3">
        <f>B19/B23</f>
        <v>0.13501144164759726</v>
      </c>
      <c r="D19" t="s">
        <v>73</v>
      </c>
      <c r="M19" s="11"/>
      <c r="S19" t="s">
        <v>143</v>
      </c>
      <c r="T19">
        <v>18</v>
      </c>
    </row>
    <row r="20" spans="1:20" x14ac:dyDescent="0.25">
      <c r="A20" t="s">
        <v>13</v>
      </c>
      <c r="B20" s="5">
        <v>15</v>
      </c>
      <c r="C20" s="3">
        <f>B20/B23</f>
        <v>8.5812356979405036E-3</v>
      </c>
      <c r="D20" t="s">
        <v>74</v>
      </c>
      <c r="S20" t="s">
        <v>144</v>
      </c>
      <c r="T20">
        <v>24</v>
      </c>
    </row>
    <row r="21" spans="1:20" x14ac:dyDescent="0.25">
      <c r="A21" s="2" t="s">
        <v>108</v>
      </c>
      <c r="B21" s="5">
        <v>4</v>
      </c>
      <c r="C21" s="3">
        <f>B21/B23</f>
        <v>2.2883295194508009E-3</v>
      </c>
      <c r="D21" s="2" t="s">
        <v>109</v>
      </c>
      <c r="S21" t="s">
        <v>12</v>
      </c>
      <c r="T21">
        <v>236</v>
      </c>
    </row>
    <row r="22" spans="1:20" x14ac:dyDescent="0.25">
      <c r="A22" t="s">
        <v>56</v>
      </c>
      <c r="B22">
        <v>0</v>
      </c>
      <c r="C22" s="3"/>
      <c r="S22" t="s">
        <v>13</v>
      </c>
      <c r="T22">
        <v>15</v>
      </c>
    </row>
    <row r="23" spans="1:20" x14ac:dyDescent="0.25">
      <c r="B23">
        <f>SUM(B3:B22)</f>
        <v>1748</v>
      </c>
      <c r="C23" s="3">
        <f>SUM(C3:C22)</f>
        <v>0.99999999999999989</v>
      </c>
      <c r="S23" t="s">
        <v>108</v>
      </c>
      <c r="T23">
        <v>4</v>
      </c>
    </row>
    <row r="24" spans="1:20" x14ac:dyDescent="0.25">
      <c r="S24" t="s">
        <v>3</v>
      </c>
      <c r="T24">
        <v>24</v>
      </c>
    </row>
    <row r="25" spans="1:20" x14ac:dyDescent="0.25">
      <c r="A25" s="1" t="s">
        <v>14</v>
      </c>
      <c r="G25" s="1" t="s">
        <v>36</v>
      </c>
      <c r="S25" t="s">
        <v>145</v>
      </c>
      <c r="T25">
        <v>1748</v>
      </c>
    </row>
    <row r="26" spans="1:20" x14ac:dyDescent="0.25">
      <c r="A26" t="s">
        <v>15</v>
      </c>
      <c r="B26" t="s">
        <v>16</v>
      </c>
      <c r="C26" t="s">
        <v>17</v>
      </c>
      <c r="D26" t="s">
        <v>18</v>
      </c>
      <c r="E26" t="s">
        <v>19</v>
      </c>
      <c r="G26" t="s">
        <v>15</v>
      </c>
      <c r="H26" t="s">
        <v>31</v>
      </c>
      <c r="I26" t="s">
        <v>32</v>
      </c>
      <c r="J26" t="s">
        <v>33</v>
      </c>
      <c r="K26" t="s">
        <v>19</v>
      </c>
    </row>
    <row r="27" spans="1:20" hidden="1" x14ac:dyDescent="0.25">
      <c r="A27" t="s">
        <v>20</v>
      </c>
      <c r="B27">
        <v>308</v>
      </c>
      <c r="C27">
        <v>180</v>
      </c>
      <c r="D27">
        <v>550</v>
      </c>
      <c r="E27">
        <f t="shared" ref="E27:E39" si="0">SUM(C27:D27)</f>
        <v>730</v>
      </c>
      <c r="G27" t="s">
        <v>20</v>
      </c>
      <c r="H27">
        <v>269</v>
      </c>
      <c r="I27">
        <v>119</v>
      </c>
      <c r="J27">
        <v>278</v>
      </c>
      <c r="K27">
        <f t="shared" ref="K27:K39" si="1">SUM(I27:J27)</f>
        <v>397</v>
      </c>
    </row>
    <row r="28" spans="1:20" hidden="1" x14ac:dyDescent="0.25">
      <c r="A28" t="s">
        <v>21</v>
      </c>
      <c r="B28">
        <v>357</v>
      </c>
      <c r="C28">
        <v>201</v>
      </c>
      <c r="D28">
        <v>554</v>
      </c>
      <c r="E28">
        <f t="shared" si="0"/>
        <v>755</v>
      </c>
      <c r="G28" t="s">
        <v>21</v>
      </c>
      <c r="H28">
        <v>265</v>
      </c>
      <c r="I28">
        <v>126</v>
      </c>
      <c r="J28">
        <v>382</v>
      </c>
      <c r="K28">
        <f t="shared" si="1"/>
        <v>508</v>
      </c>
    </row>
    <row r="29" spans="1:20" hidden="1" x14ac:dyDescent="0.25">
      <c r="A29" t="s">
        <v>22</v>
      </c>
      <c r="B29">
        <v>391</v>
      </c>
      <c r="C29">
        <v>212</v>
      </c>
      <c r="D29">
        <v>584</v>
      </c>
      <c r="E29">
        <f t="shared" si="0"/>
        <v>796</v>
      </c>
      <c r="G29" t="s">
        <v>22</v>
      </c>
      <c r="H29">
        <v>210</v>
      </c>
      <c r="I29">
        <v>110</v>
      </c>
      <c r="J29">
        <v>381</v>
      </c>
      <c r="K29">
        <f t="shared" si="1"/>
        <v>491</v>
      </c>
    </row>
    <row r="30" spans="1:20" hidden="1" x14ac:dyDescent="0.25">
      <c r="A30" t="s">
        <v>23</v>
      </c>
      <c r="B30">
        <v>399</v>
      </c>
      <c r="C30">
        <v>237</v>
      </c>
      <c r="D30">
        <v>636</v>
      </c>
      <c r="E30">
        <f t="shared" si="0"/>
        <v>873</v>
      </c>
      <c r="G30" t="s">
        <v>23</v>
      </c>
      <c r="H30">
        <v>196</v>
      </c>
      <c r="I30">
        <v>103</v>
      </c>
      <c r="J30">
        <v>377</v>
      </c>
      <c r="K30">
        <f t="shared" si="1"/>
        <v>480</v>
      </c>
    </row>
    <row r="31" spans="1:20" hidden="1" x14ac:dyDescent="0.25">
      <c r="A31" t="s">
        <v>24</v>
      </c>
      <c r="B31">
        <v>421</v>
      </c>
      <c r="C31">
        <v>263</v>
      </c>
      <c r="D31">
        <v>666</v>
      </c>
      <c r="E31">
        <f t="shared" si="0"/>
        <v>929</v>
      </c>
      <c r="G31" t="s">
        <v>24</v>
      </c>
      <c r="H31">
        <v>166</v>
      </c>
      <c r="I31">
        <v>93</v>
      </c>
      <c r="J31">
        <v>355</v>
      </c>
      <c r="K31">
        <f t="shared" si="1"/>
        <v>448</v>
      </c>
    </row>
    <row r="32" spans="1:20" hidden="1" x14ac:dyDescent="0.25">
      <c r="A32" t="s">
        <v>25</v>
      </c>
      <c r="B32">
        <v>377</v>
      </c>
      <c r="C32">
        <v>229</v>
      </c>
      <c r="D32">
        <v>703</v>
      </c>
      <c r="E32">
        <f t="shared" si="0"/>
        <v>932</v>
      </c>
      <c r="G32" t="s">
        <v>25</v>
      </c>
      <c r="H32">
        <v>197</v>
      </c>
      <c r="I32">
        <v>80</v>
      </c>
      <c r="J32">
        <v>334</v>
      </c>
      <c r="K32">
        <f t="shared" si="1"/>
        <v>414</v>
      </c>
    </row>
    <row r="33" spans="1:11" hidden="1" x14ac:dyDescent="0.25">
      <c r="A33" t="s">
        <v>26</v>
      </c>
      <c r="B33">
        <v>463</v>
      </c>
      <c r="C33">
        <v>263</v>
      </c>
      <c r="D33">
        <v>688</v>
      </c>
      <c r="E33">
        <f t="shared" si="0"/>
        <v>951</v>
      </c>
      <c r="G33" t="s">
        <v>26</v>
      </c>
      <c r="H33">
        <v>165</v>
      </c>
      <c r="I33">
        <v>64</v>
      </c>
      <c r="J33">
        <v>332</v>
      </c>
      <c r="K33">
        <f t="shared" si="1"/>
        <v>396</v>
      </c>
    </row>
    <row r="34" spans="1:11" hidden="1" x14ac:dyDescent="0.25">
      <c r="A34" t="s">
        <v>27</v>
      </c>
      <c r="B34">
        <v>598</v>
      </c>
      <c r="C34">
        <v>330</v>
      </c>
      <c r="D34">
        <v>682</v>
      </c>
      <c r="E34">
        <f t="shared" si="0"/>
        <v>1012</v>
      </c>
      <c r="G34" t="s">
        <v>27</v>
      </c>
      <c r="H34">
        <v>306</v>
      </c>
      <c r="I34">
        <v>100</v>
      </c>
      <c r="J34">
        <v>297</v>
      </c>
      <c r="K34">
        <f t="shared" si="1"/>
        <v>397</v>
      </c>
    </row>
    <row r="35" spans="1:11" hidden="1" x14ac:dyDescent="0.25">
      <c r="A35" t="s">
        <v>28</v>
      </c>
      <c r="B35">
        <v>712</v>
      </c>
      <c r="C35">
        <v>309</v>
      </c>
      <c r="D35">
        <v>826</v>
      </c>
      <c r="E35">
        <f t="shared" si="0"/>
        <v>1135</v>
      </c>
      <c r="G35" t="s">
        <v>28</v>
      </c>
      <c r="H35">
        <v>295</v>
      </c>
      <c r="I35">
        <v>88</v>
      </c>
      <c r="J35">
        <v>324</v>
      </c>
      <c r="K35">
        <f t="shared" si="1"/>
        <v>412</v>
      </c>
    </row>
    <row r="36" spans="1:11" x14ac:dyDescent="0.25">
      <c r="A36" t="s">
        <v>29</v>
      </c>
      <c r="B36">
        <v>797</v>
      </c>
      <c r="C36">
        <v>357</v>
      </c>
      <c r="D36">
        <v>868</v>
      </c>
      <c r="E36">
        <f t="shared" si="0"/>
        <v>1225</v>
      </c>
      <c r="G36" t="s">
        <v>29</v>
      </c>
      <c r="H36">
        <v>223</v>
      </c>
      <c r="I36">
        <v>72</v>
      </c>
      <c r="J36">
        <v>352</v>
      </c>
      <c r="K36">
        <f t="shared" si="1"/>
        <v>424</v>
      </c>
    </row>
    <row r="37" spans="1:11" x14ac:dyDescent="0.25">
      <c r="A37" t="s">
        <v>30</v>
      </c>
      <c r="B37">
        <v>989</v>
      </c>
      <c r="C37">
        <v>366</v>
      </c>
      <c r="D37">
        <v>923</v>
      </c>
      <c r="E37">
        <f t="shared" si="0"/>
        <v>1289</v>
      </c>
      <c r="G37" t="s">
        <v>30</v>
      </c>
      <c r="H37">
        <v>212</v>
      </c>
      <c r="I37">
        <v>71</v>
      </c>
      <c r="J37">
        <v>330</v>
      </c>
      <c r="K37">
        <f t="shared" si="1"/>
        <v>401</v>
      </c>
    </row>
    <row r="38" spans="1:11" x14ac:dyDescent="0.25">
      <c r="A38" t="s">
        <v>60</v>
      </c>
      <c r="B38">
        <v>1052</v>
      </c>
      <c r="C38">
        <v>428</v>
      </c>
      <c r="D38">
        <v>1004</v>
      </c>
      <c r="E38">
        <f t="shared" si="0"/>
        <v>1432</v>
      </c>
      <c r="G38" t="s">
        <v>60</v>
      </c>
      <c r="H38">
        <v>409</v>
      </c>
      <c r="I38">
        <v>98</v>
      </c>
      <c r="J38">
        <v>325</v>
      </c>
      <c r="K38">
        <f t="shared" si="1"/>
        <v>423</v>
      </c>
    </row>
    <row r="39" spans="1:11" x14ac:dyDescent="0.25">
      <c r="A39" t="s">
        <v>62</v>
      </c>
      <c r="B39">
        <v>1270</v>
      </c>
      <c r="C39">
        <v>450</v>
      </c>
      <c r="D39">
        <v>1023</v>
      </c>
      <c r="E39">
        <f t="shared" si="0"/>
        <v>1473</v>
      </c>
      <c r="G39" t="s">
        <v>62</v>
      </c>
      <c r="H39">
        <v>551</v>
      </c>
      <c r="I39">
        <v>127</v>
      </c>
      <c r="J39">
        <v>347</v>
      </c>
      <c r="K39">
        <f t="shared" si="1"/>
        <v>474</v>
      </c>
    </row>
    <row r="40" spans="1:11" x14ac:dyDescent="0.25">
      <c r="A40" t="s">
        <v>76</v>
      </c>
      <c r="B40">
        <f>B100+B130+B160+B190+B220+B250+B280+B310+B340+B370+B400+H400+B430+H430</f>
        <v>1333</v>
      </c>
      <c r="C40">
        <f>C100+C130+C160+C190+C220+C250+C280+C310+C340+C370+C400+I400+C430+I430</f>
        <v>464</v>
      </c>
      <c r="D40">
        <f>D100+D130+D160+D190+D220+D250+D280+D310+D340+D370+D400+J400+D430+J430</f>
        <v>1023</v>
      </c>
      <c r="E40">
        <f t="shared" ref="E40:E45" si="2">SUM(C40:D40)</f>
        <v>1487</v>
      </c>
      <c r="G40" t="s">
        <v>76</v>
      </c>
      <c r="H40">
        <f t="shared" ref="H40:J48" si="3">H100+H190+H220+H250+H280+H310+H340+H370</f>
        <v>449</v>
      </c>
      <c r="I40">
        <f t="shared" si="3"/>
        <v>102</v>
      </c>
      <c r="J40">
        <f t="shared" si="3"/>
        <v>380</v>
      </c>
      <c r="K40">
        <f t="shared" ref="K40:K45" si="4">SUM(I40:J40)</f>
        <v>482</v>
      </c>
    </row>
    <row r="41" spans="1:11" x14ac:dyDescent="0.25">
      <c r="A41" t="s">
        <v>83</v>
      </c>
      <c r="B41">
        <f t="shared" ref="B41:D45" si="5">B101+B131+B161+B191+B221+B251+B281+B311+B341+B371+B401+H401+B431</f>
        <v>1461</v>
      </c>
      <c r="C41">
        <f t="shared" si="5"/>
        <v>487</v>
      </c>
      <c r="D41">
        <f t="shared" si="5"/>
        <v>1041</v>
      </c>
      <c r="E41">
        <f t="shared" si="2"/>
        <v>1528</v>
      </c>
      <c r="G41" t="s">
        <v>83</v>
      </c>
      <c r="H41">
        <f t="shared" si="3"/>
        <v>433</v>
      </c>
      <c r="I41">
        <f t="shared" si="3"/>
        <v>107</v>
      </c>
      <c r="J41">
        <f t="shared" si="3"/>
        <v>239</v>
      </c>
      <c r="K41">
        <f t="shared" si="4"/>
        <v>346</v>
      </c>
    </row>
    <row r="42" spans="1:11" x14ac:dyDescent="0.25">
      <c r="A42" t="s">
        <v>84</v>
      </c>
      <c r="B42">
        <f t="shared" si="5"/>
        <v>1481</v>
      </c>
      <c r="C42">
        <f t="shared" si="5"/>
        <v>496</v>
      </c>
      <c r="D42">
        <f t="shared" si="5"/>
        <v>1112</v>
      </c>
      <c r="E42">
        <f t="shared" si="2"/>
        <v>1608</v>
      </c>
      <c r="G42" t="s">
        <v>84</v>
      </c>
      <c r="H42">
        <f t="shared" si="3"/>
        <v>405</v>
      </c>
      <c r="I42">
        <f t="shared" si="3"/>
        <v>109</v>
      </c>
      <c r="J42">
        <f t="shared" si="3"/>
        <v>247</v>
      </c>
      <c r="K42">
        <f t="shared" si="4"/>
        <v>356</v>
      </c>
    </row>
    <row r="43" spans="1:11" x14ac:dyDescent="0.25">
      <c r="A43" t="s">
        <v>87</v>
      </c>
      <c r="B43">
        <f t="shared" si="5"/>
        <v>1589</v>
      </c>
      <c r="C43">
        <f t="shared" si="5"/>
        <v>520</v>
      </c>
      <c r="D43">
        <f t="shared" si="5"/>
        <v>1216</v>
      </c>
      <c r="E43">
        <f t="shared" si="2"/>
        <v>1736</v>
      </c>
      <c r="G43" t="s">
        <v>87</v>
      </c>
      <c r="H43">
        <f t="shared" si="3"/>
        <v>476</v>
      </c>
      <c r="I43">
        <f t="shared" si="3"/>
        <v>138</v>
      </c>
      <c r="J43">
        <f t="shared" si="3"/>
        <v>248</v>
      </c>
      <c r="K43">
        <f t="shared" si="4"/>
        <v>386</v>
      </c>
    </row>
    <row r="44" spans="1:11" x14ac:dyDescent="0.25">
      <c r="A44" t="s">
        <v>91</v>
      </c>
      <c r="B44">
        <f t="shared" si="5"/>
        <v>1222</v>
      </c>
      <c r="C44">
        <f t="shared" si="5"/>
        <v>435</v>
      </c>
      <c r="D44">
        <f t="shared" si="5"/>
        <v>1276</v>
      </c>
      <c r="E44">
        <f t="shared" si="2"/>
        <v>1711</v>
      </c>
      <c r="G44" t="s">
        <v>91</v>
      </c>
      <c r="H44">
        <f t="shared" si="3"/>
        <v>676</v>
      </c>
      <c r="I44">
        <f t="shared" si="3"/>
        <v>156</v>
      </c>
      <c r="J44">
        <f t="shared" si="3"/>
        <v>303</v>
      </c>
      <c r="K44">
        <f t="shared" si="4"/>
        <v>459</v>
      </c>
    </row>
    <row r="45" spans="1:11" x14ac:dyDescent="0.25">
      <c r="A45" t="s">
        <v>93</v>
      </c>
      <c r="B45">
        <f t="shared" si="5"/>
        <v>1422</v>
      </c>
      <c r="C45">
        <f t="shared" si="5"/>
        <v>491</v>
      </c>
      <c r="D45">
        <f t="shared" si="5"/>
        <v>1210</v>
      </c>
      <c r="E45">
        <f t="shared" si="2"/>
        <v>1701</v>
      </c>
      <c r="G45" t="s">
        <v>93</v>
      </c>
      <c r="H45">
        <f t="shared" si="3"/>
        <v>642</v>
      </c>
      <c r="I45">
        <f t="shared" si="3"/>
        <v>143</v>
      </c>
      <c r="J45">
        <f t="shared" si="3"/>
        <v>314</v>
      </c>
      <c r="K45">
        <f t="shared" si="4"/>
        <v>457</v>
      </c>
    </row>
    <row r="46" spans="1:11" x14ac:dyDescent="0.25">
      <c r="A46" t="s">
        <v>94</v>
      </c>
      <c r="B46">
        <f>B106+B145+B166+B196+B226+B256+B286+B316+B346+B376+B406+H406+B436</f>
        <v>1381</v>
      </c>
      <c r="C46">
        <f>C106+C145+C166+C196+C226+C256+C286+C316+C346+C376+C406+I406+C436</f>
        <v>483</v>
      </c>
      <c r="D46">
        <f>D106+D145+D166+D196+D226+D256+D286+D316+D346+D376+D406+J406+D436</f>
        <v>1159</v>
      </c>
      <c r="E46">
        <f t="shared" ref="E46" si="6">SUM(C46:D46)</f>
        <v>1642</v>
      </c>
      <c r="G46" t="s">
        <v>94</v>
      </c>
      <c r="H46">
        <f t="shared" si="3"/>
        <v>751</v>
      </c>
      <c r="I46">
        <f t="shared" si="3"/>
        <v>198</v>
      </c>
      <c r="J46">
        <f t="shared" si="3"/>
        <v>352</v>
      </c>
      <c r="K46">
        <f t="shared" ref="K46" si="7">SUM(I46:J46)</f>
        <v>550</v>
      </c>
    </row>
    <row r="47" spans="1:11" x14ac:dyDescent="0.25">
      <c r="A47" t="s">
        <v>95</v>
      </c>
      <c r="B47">
        <f t="shared" ref="B47:D48" si="8">B107+B137+B167+B197+B227+B257+B287+B317+B347+B377+B407+H407+B437+B454</f>
        <v>1379</v>
      </c>
      <c r="C47">
        <f t="shared" si="8"/>
        <v>458</v>
      </c>
      <c r="D47">
        <f t="shared" si="8"/>
        <v>1240</v>
      </c>
      <c r="E47">
        <f t="shared" ref="E47" si="9">SUM(C47:D47)</f>
        <v>1698</v>
      </c>
      <c r="G47" t="s">
        <v>95</v>
      </c>
      <c r="H47">
        <f t="shared" si="3"/>
        <v>1169</v>
      </c>
      <c r="I47">
        <f t="shared" si="3"/>
        <v>356</v>
      </c>
      <c r="J47">
        <f t="shared" si="3"/>
        <v>467</v>
      </c>
      <c r="K47">
        <f t="shared" ref="K47" si="10">SUM(I47:J47)</f>
        <v>823</v>
      </c>
    </row>
    <row r="48" spans="1:11" x14ac:dyDescent="0.25">
      <c r="A48" s="2" t="s">
        <v>99</v>
      </c>
      <c r="B48">
        <f t="shared" si="8"/>
        <v>1325</v>
      </c>
      <c r="C48">
        <f t="shared" si="8"/>
        <v>387</v>
      </c>
      <c r="D48">
        <f t="shared" si="8"/>
        <v>1180</v>
      </c>
      <c r="E48">
        <f t="shared" ref="E48" si="11">SUM(C48:D48)</f>
        <v>1567</v>
      </c>
      <c r="G48" s="2" t="s">
        <v>99</v>
      </c>
      <c r="H48">
        <f t="shared" si="3"/>
        <v>1313</v>
      </c>
      <c r="I48">
        <f t="shared" si="3"/>
        <v>352</v>
      </c>
      <c r="J48">
        <f t="shared" si="3"/>
        <v>488</v>
      </c>
      <c r="K48">
        <f t="shared" ref="K48" si="12">SUM(I48:J48)</f>
        <v>840</v>
      </c>
    </row>
    <row r="49" spans="1:11" x14ac:dyDescent="0.25">
      <c r="A49" s="2" t="s">
        <v>100</v>
      </c>
      <c r="B49">
        <f>B109+B139+B169+B199+B229+B259+B289+B319+B349+B379+B409+H409+B439+B456+B490+H139</f>
        <v>1365</v>
      </c>
      <c r="C49">
        <f>C109+C139+C169+C199+C229+C259+C289+C319+C349+C379+C409+I409+C439+C456+C490+I139</f>
        <v>429</v>
      </c>
      <c r="D49">
        <f>D109+D139+D169+D199+D229+D259+D289+D319+D349+D379+D409+J409+D439+D456+D490+J139</f>
        <v>1165</v>
      </c>
      <c r="E49">
        <f t="shared" ref="E49:E50" si="13">SUM(C49:D49)</f>
        <v>1594</v>
      </c>
      <c r="G49" s="2" t="s">
        <v>100</v>
      </c>
      <c r="H49">
        <f t="shared" ref="H49:J50" si="14">H109+H199+H229+H259+H289+H319+H349+H379+B473</f>
        <v>1185</v>
      </c>
      <c r="I49">
        <f t="shared" si="14"/>
        <v>254</v>
      </c>
      <c r="J49">
        <f t="shared" si="14"/>
        <v>662</v>
      </c>
      <c r="K49">
        <f t="shared" ref="K49" si="15">SUM(I49:J49)</f>
        <v>916</v>
      </c>
    </row>
    <row r="50" spans="1:11" x14ac:dyDescent="0.25">
      <c r="A50" s="2" t="s">
        <v>103</v>
      </c>
      <c r="B50">
        <f>B110+B140+B170+B200+B230+B260+B290+B320+B350+B380+B410+H410+B440+B457+B491+H140+N410</f>
        <v>1630</v>
      </c>
      <c r="C50">
        <f t="shared" ref="C50:D50" si="16">C110+C140+C170+C200+C230+C260+C290+C320+C350+C380+C410+I410+C440+C457+C491+I140+O410</f>
        <v>444</v>
      </c>
      <c r="D50">
        <f t="shared" si="16"/>
        <v>1134</v>
      </c>
      <c r="E50">
        <f t="shared" si="13"/>
        <v>1578</v>
      </c>
      <c r="G50" s="2" t="s">
        <v>103</v>
      </c>
      <c r="H50">
        <f t="shared" si="14"/>
        <v>791</v>
      </c>
      <c r="I50">
        <f t="shared" si="14"/>
        <v>153</v>
      </c>
      <c r="J50">
        <f t="shared" si="14"/>
        <v>473</v>
      </c>
      <c r="K50">
        <f t="shared" ref="K50" si="17">SUM(I50:J50)</f>
        <v>626</v>
      </c>
    </row>
    <row r="51" spans="1:11" x14ac:dyDescent="0.25">
      <c r="A51" s="2" t="s">
        <v>111</v>
      </c>
      <c r="B51">
        <f>B111+B141+B171+B201+B231+B261+B291+B321+B351+B381+B411+H411+B441+B458+B492+H141+N411</f>
        <v>1979</v>
      </c>
      <c r="C51">
        <f t="shared" ref="C51" si="18">C111+C141+C171+C201+C231+C261+C291+C321+C351+C381+C411+I411+C441+C458+C492+I141+O411</f>
        <v>451</v>
      </c>
      <c r="D51">
        <f t="shared" ref="D51" si="19">D111+D141+D171+D201+D231+D261+D291+D321+D351+D381+D411+J411+D441+D458+D492+J141+P411</f>
        <v>1060</v>
      </c>
      <c r="E51">
        <f t="shared" ref="E51" si="20">SUM(C51:D51)</f>
        <v>1511</v>
      </c>
      <c r="G51" s="2" t="s">
        <v>111</v>
      </c>
      <c r="H51">
        <f t="shared" ref="H51" si="21">H111+H201+H231+H261+H291+H321+H351+H381+B475</f>
        <v>814</v>
      </c>
      <c r="I51">
        <f t="shared" ref="I51" si="22">I111+I201+I231+I261+I291+I321+I351+I381+C475</f>
        <v>188</v>
      </c>
      <c r="J51">
        <f t="shared" ref="J51" si="23">J111+J201+J231+J261+J291+J321+J351+J381+D475</f>
        <v>332</v>
      </c>
      <c r="K51">
        <f t="shared" ref="K51" si="24">SUM(I51:J51)</f>
        <v>520</v>
      </c>
    </row>
    <row r="52" spans="1:11" x14ac:dyDescent="0.25">
      <c r="A52" s="2" t="s">
        <v>112</v>
      </c>
      <c r="B52">
        <f>B112+B142+B172+B202+B232+B262+B292+B322+B352+B382+B412+H412+B442+B459+B493+H142+N412</f>
        <v>2485</v>
      </c>
      <c r="C52">
        <f t="shared" ref="C52:D54" si="25">C112+C142+C172+C202+C232+C262+C292+C322+C352+C382+C412+I412+C442+C459+C493+I142+O412</f>
        <v>490</v>
      </c>
      <c r="D52">
        <f t="shared" si="25"/>
        <v>1043</v>
      </c>
      <c r="E52">
        <f>SUM(C52:D52)</f>
        <v>1533</v>
      </c>
      <c r="G52" s="2" t="s">
        <v>112</v>
      </c>
      <c r="H52">
        <f t="shared" ref="H52:J54" si="26">H112+H202+H232+H262+H292+H322+H352+H382+B476+B507</f>
        <v>766</v>
      </c>
      <c r="I52">
        <f t="shared" si="26"/>
        <v>115</v>
      </c>
      <c r="J52">
        <f t="shared" si="26"/>
        <v>319</v>
      </c>
      <c r="K52">
        <f t="shared" ref="K52" si="27">SUM(I52:J52)</f>
        <v>434</v>
      </c>
    </row>
    <row r="53" spans="1:11" x14ac:dyDescent="0.25">
      <c r="A53" s="2" t="s">
        <v>129</v>
      </c>
      <c r="B53">
        <f>B113+B143+B173+B203+B233+B263+B293+B323+B353+B383+B413+H413+B443+B460+B494+H143+N413</f>
        <v>2875</v>
      </c>
      <c r="C53">
        <f t="shared" si="25"/>
        <v>450</v>
      </c>
      <c r="D53">
        <f t="shared" si="25"/>
        <v>1075</v>
      </c>
      <c r="E53">
        <f>SUM(C53:D53)</f>
        <v>1525</v>
      </c>
      <c r="G53" s="2" t="s">
        <v>129</v>
      </c>
      <c r="H53">
        <f t="shared" si="26"/>
        <v>691</v>
      </c>
      <c r="I53">
        <f t="shared" si="26"/>
        <v>83</v>
      </c>
      <c r="J53">
        <f t="shared" si="26"/>
        <v>290</v>
      </c>
      <c r="K53">
        <f t="shared" ref="K53" si="28">SUM(I53:J53)</f>
        <v>373</v>
      </c>
    </row>
    <row r="54" spans="1:11" x14ac:dyDescent="0.25">
      <c r="A54" s="2" t="s">
        <v>134</v>
      </c>
      <c r="B54">
        <f>B114+B144+B174+B204+B234+B264+B294+B324+B354+B384+B414+H414+B444+B461+B495+H144+N414</f>
        <v>2300</v>
      </c>
      <c r="C54">
        <f t="shared" si="25"/>
        <v>355</v>
      </c>
      <c r="D54">
        <f t="shared" si="25"/>
        <v>1028</v>
      </c>
      <c r="E54">
        <f>SUM(C54:D54)</f>
        <v>1383</v>
      </c>
      <c r="G54" s="2" t="s">
        <v>134</v>
      </c>
      <c r="H54">
        <f t="shared" si="26"/>
        <v>720</v>
      </c>
      <c r="I54">
        <f t="shared" si="26"/>
        <v>98</v>
      </c>
      <c r="J54">
        <f t="shared" si="26"/>
        <v>267</v>
      </c>
      <c r="K54">
        <f t="shared" ref="K54" si="29">SUM(I54:J54)</f>
        <v>365</v>
      </c>
    </row>
    <row r="55" spans="1:11" x14ac:dyDescent="0.25">
      <c r="A55" s="1" t="s">
        <v>61</v>
      </c>
    </row>
    <row r="56" spans="1:11" x14ac:dyDescent="0.25">
      <c r="A56" s="2" t="s">
        <v>15</v>
      </c>
      <c r="B56" s="2" t="s">
        <v>34</v>
      </c>
      <c r="C56" s="2" t="s">
        <v>35</v>
      </c>
      <c r="D56" s="2" t="s">
        <v>19</v>
      </c>
    </row>
    <row r="57" spans="1:11" hidden="1" x14ac:dyDescent="0.25">
      <c r="A57" t="s">
        <v>20</v>
      </c>
      <c r="B57">
        <v>730</v>
      </c>
      <c r="C57">
        <v>397</v>
      </c>
      <c r="D57">
        <f t="shared" ref="D57:D73" si="30">SUM(B57:C57)</f>
        <v>1127</v>
      </c>
    </row>
    <row r="58" spans="1:11" hidden="1" x14ac:dyDescent="0.25">
      <c r="A58" t="s">
        <v>21</v>
      </c>
      <c r="B58">
        <v>755</v>
      </c>
      <c r="C58">
        <v>508</v>
      </c>
      <c r="D58">
        <f t="shared" si="30"/>
        <v>1263</v>
      </c>
    </row>
    <row r="59" spans="1:11" hidden="1" x14ac:dyDescent="0.25">
      <c r="A59" t="s">
        <v>22</v>
      </c>
      <c r="B59">
        <v>796</v>
      </c>
      <c r="C59">
        <v>491</v>
      </c>
      <c r="D59">
        <f t="shared" si="30"/>
        <v>1287</v>
      </c>
    </row>
    <row r="60" spans="1:11" hidden="1" x14ac:dyDescent="0.25">
      <c r="A60" t="s">
        <v>23</v>
      </c>
      <c r="B60">
        <v>873</v>
      </c>
      <c r="C60">
        <v>480</v>
      </c>
      <c r="D60">
        <f t="shared" si="30"/>
        <v>1353</v>
      </c>
    </row>
    <row r="61" spans="1:11" hidden="1" x14ac:dyDescent="0.25">
      <c r="A61" t="s">
        <v>24</v>
      </c>
      <c r="B61">
        <v>929</v>
      </c>
      <c r="C61">
        <v>448</v>
      </c>
      <c r="D61">
        <f t="shared" si="30"/>
        <v>1377</v>
      </c>
    </row>
    <row r="62" spans="1:11" hidden="1" x14ac:dyDescent="0.25">
      <c r="A62" t="s">
        <v>25</v>
      </c>
      <c r="B62">
        <v>932</v>
      </c>
      <c r="C62">
        <v>414</v>
      </c>
      <c r="D62">
        <f t="shared" si="30"/>
        <v>1346</v>
      </c>
    </row>
    <row r="63" spans="1:11" hidden="1" x14ac:dyDescent="0.25">
      <c r="A63" t="s">
        <v>26</v>
      </c>
      <c r="B63">
        <v>951</v>
      </c>
      <c r="C63">
        <v>396</v>
      </c>
      <c r="D63">
        <f t="shared" si="30"/>
        <v>1347</v>
      </c>
    </row>
    <row r="64" spans="1:11" hidden="1" x14ac:dyDescent="0.25">
      <c r="A64" t="s">
        <v>27</v>
      </c>
      <c r="B64">
        <v>1012</v>
      </c>
      <c r="C64">
        <v>397</v>
      </c>
      <c r="D64">
        <f t="shared" si="30"/>
        <v>1409</v>
      </c>
    </row>
    <row r="65" spans="1:4" hidden="1" x14ac:dyDescent="0.25">
      <c r="A65" t="s">
        <v>28</v>
      </c>
      <c r="B65">
        <v>1135</v>
      </c>
      <c r="C65">
        <v>412</v>
      </c>
      <c r="D65">
        <f t="shared" si="30"/>
        <v>1547</v>
      </c>
    </row>
    <row r="66" spans="1:4" x14ac:dyDescent="0.25">
      <c r="A66" t="s">
        <v>29</v>
      </c>
      <c r="B66">
        <v>1225</v>
      </c>
      <c r="C66">
        <v>424</v>
      </c>
      <c r="D66">
        <f t="shared" si="30"/>
        <v>1649</v>
      </c>
    </row>
    <row r="67" spans="1:4" x14ac:dyDescent="0.25">
      <c r="A67" t="s">
        <v>30</v>
      </c>
      <c r="B67">
        <v>1289</v>
      </c>
      <c r="C67">
        <v>401</v>
      </c>
      <c r="D67">
        <f t="shared" si="30"/>
        <v>1690</v>
      </c>
    </row>
    <row r="68" spans="1:4" x14ac:dyDescent="0.25">
      <c r="A68" t="s">
        <v>60</v>
      </c>
      <c r="B68">
        <v>1432</v>
      </c>
      <c r="C68">
        <v>423</v>
      </c>
      <c r="D68">
        <f t="shared" si="30"/>
        <v>1855</v>
      </c>
    </row>
    <row r="69" spans="1:4" x14ac:dyDescent="0.25">
      <c r="A69" t="s">
        <v>62</v>
      </c>
      <c r="B69">
        <v>1473</v>
      </c>
      <c r="C69">
        <v>474</v>
      </c>
      <c r="D69">
        <f t="shared" si="30"/>
        <v>1947</v>
      </c>
    </row>
    <row r="70" spans="1:4" x14ac:dyDescent="0.25">
      <c r="A70" t="s">
        <v>76</v>
      </c>
      <c r="B70">
        <v>1487</v>
      </c>
      <c r="C70">
        <v>482</v>
      </c>
      <c r="D70">
        <f t="shared" si="30"/>
        <v>1969</v>
      </c>
    </row>
    <row r="71" spans="1:4" x14ac:dyDescent="0.25">
      <c r="A71" t="s">
        <v>83</v>
      </c>
      <c r="B71">
        <v>1527</v>
      </c>
      <c r="C71">
        <v>346</v>
      </c>
      <c r="D71">
        <f t="shared" si="30"/>
        <v>1873</v>
      </c>
    </row>
    <row r="72" spans="1:4" x14ac:dyDescent="0.25">
      <c r="A72" t="s">
        <v>84</v>
      </c>
      <c r="B72">
        <v>1608</v>
      </c>
      <c r="C72">
        <v>356</v>
      </c>
      <c r="D72">
        <f t="shared" si="30"/>
        <v>1964</v>
      </c>
    </row>
    <row r="73" spans="1:4" x14ac:dyDescent="0.25">
      <c r="A73" t="s">
        <v>87</v>
      </c>
      <c r="B73">
        <v>1736</v>
      </c>
      <c r="C73">
        <v>386</v>
      </c>
      <c r="D73">
        <f t="shared" si="30"/>
        <v>2122</v>
      </c>
    </row>
    <row r="74" spans="1:4" x14ac:dyDescent="0.25">
      <c r="A74" t="s">
        <v>91</v>
      </c>
      <c r="B74">
        <v>1711</v>
      </c>
      <c r="C74">
        <v>459</v>
      </c>
      <c r="D74">
        <f t="shared" ref="D74" si="31">SUM(B74:C74)</f>
        <v>2170</v>
      </c>
    </row>
    <row r="75" spans="1:4" x14ac:dyDescent="0.25">
      <c r="A75" t="s">
        <v>93</v>
      </c>
      <c r="B75">
        <v>1701</v>
      </c>
      <c r="C75">
        <v>457</v>
      </c>
      <c r="D75">
        <f t="shared" ref="D75" si="32">SUM(B75:C75)</f>
        <v>2158</v>
      </c>
    </row>
    <row r="76" spans="1:4" x14ac:dyDescent="0.25">
      <c r="A76" t="s">
        <v>94</v>
      </c>
      <c r="B76">
        <v>1642</v>
      </c>
      <c r="C76">
        <v>550</v>
      </c>
      <c r="D76">
        <f t="shared" ref="D76" si="33">SUM(B76:C76)</f>
        <v>2192</v>
      </c>
    </row>
    <row r="77" spans="1:4" x14ac:dyDescent="0.25">
      <c r="A77" t="s">
        <v>95</v>
      </c>
      <c r="B77">
        <v>1698</v>
      </c>
      <c r="C77">
        <v>823</v>
      </c>
      <c r="D77">
        <f t="shared" ref="D77" si="34">SUM(B77:C77)</f>
        <v>2521</v>
      </c>
    </row>
    <row r="78" spans="1:4" x14ac:dyDescent="0.25">
      <c r="A78" s="2" t="s">
        <v>99</v>
      </c>
      <c r="B78">
        <v>1567</v>
      </c>
      <c r="C78">
        <v>840</v>
      </c>
      <c r="D78">
        <f t="shared" ref="D78" si="35">SUM(B78:C78)</f>
        <v>2407</v>
      </c>
    </row>
    <row r="79" spans="1:4" x14ac:dyDescent="0.25">
      <c r="A79" s="2" t="s">
        <v>100</v>
      </c>
      <c r="B79">
        <v>1594</v>
      </c>
      <c r="C79">
        <v>916</v>
      </c>
      <c r="D79">
        <f t="shared" ref="D79" si="36">SUM(B79:C79)</f>
        <v>2510</v>
      </c>
    </row>
    <row r="80" spans="1:4" x14ac:dyDescent="0.25">
      <c r="A80" s="2" t="s">
        <v>103</v>
      </c>
      <c r="B80">
        <v>1578</v>
      </c>
      <c r="C80">
        <v>626</v>
      </c>
      <c r="D80">
        <f t="shared" ref="D80" si="37">SUM(B80:C80)</f>
        <v>2204</v>
      </c>
    </row>
    <row r="81" spans="1:16" x14ac:dyDescent="0.25">
      <c r="A81" s="2" t="s">
        <v>111</v>
      </c>
      <c r="B81">
        <v>1511</v>
      </c>
      <c r="C81">
        <v>520</v>
      </c>
      <c r="D81">
        <f t="shared" ref="D81" si="38">SUM(B81:C81)</f>
        <v>2031</v>
      </c>
    </row>
    <row r="82" spans="1:16" x14ac:dyDescent="0.25">
      <c r="A82" s="2" t="s">
        <v>112</v>
      </c>
      <c r="B82">
        <v>1533</v>
      </c>
      <c r="C82">
        <v>434</v>
      </c>
      <c r="D82">
        <f t="shared" ref="D82:D83" si="39">SUM(B82:C82)</f>
        <v>1967</v>
      </c>
      <c r="F82" t="s">
        <v>131</v>
      </c>
    </row>
    <row r="83" spans="1:16" x14ac:dyDescent="0.25">
      <c r="A83" s="2" t="s">
        <v>129</v>
      </c>
      <c r="B83">
        <v>1525</v>
      </c>
      <c r="C83">
        <v>373</v>
      </c>
      <c r="D83">
        <f t="shared" si="39"/>
        <v>1898</v>
      </c>
    </row>
    <row r="84" spans="1:16" x14ac:dyDescent="0.25">
      <c r="A84" s="2" t="s">
        <v>134</v>
      </c>
      <c r="B84">
        <v>1383</v>
      </c>
      <c r="C84">
        <v>365</v>
      </c>
      <c r="D84">
        <f t="shared" ref="D84" si="40">SUM(B84:C84)</f>
        <v>1748</v>
      </c>
    </row>
    <row r="85" spans="1:16" x14ac:dyDescent="0.25">
      <c r="A85" s="1" t="s">
        <v>77</v>
      </c>
      <c r="G85" s="1" t="s">
        <v>78</v>
      </c>
      <c r="M85" s="1" t="s">
        <v>37</v>
      </c>
    </row>
    <row r="86" spans="1:16" x14ac:dyDescent="0.25">
      <c r="A86" t="s">
        <v>15</v>
      </c>
      <c r="B86" t="s">
        <v>16</v>
      </c>
      <c r="C86" t="s">
        <v>17</v>
      </c>
      <c r="D86" t="s">
        <v>18</v>
      </c>
      <c r="E86" t="s">
        <v>19</v>
      </c>
      <c r="G86" t="s">
        <v>15</v>
      </c>
      <c r="H86" t="s">
        <v>31</v>
      </c>
      <c r="I86" t="s">
        <v>32</v>
      </c>
      <c r="J86" t="s">
        <v>33</v>
      </c>
      <c r="K86" t="s">
        <v>19</v>
      </c>
      <c r="M86" s="2" t="s">
        <v>15</v>
      </c>
      <c r="N86" s="2" t="s">
        <v>34</v>
      </c>
      <c r="O86" s="2" t="s">
        <v>35</v>
      </c>
      <c r="P86" s="2" t="s">
        <v>19</v>
      </c>
    </row>
    <row r="87" spans="1:16" hidden="1" x14ac:dyDescent="0.25">
      <c r="A87" t="s">
        <v>20</v>
      </c>
      <c r="B87">
        <v>30</v>
      </c>
      <c r="C87">
        <v>17</v>
      </c>
      <c r="D87">
        <v>53</v>
      </c>
      <c r="E87">
        <f t="shared" ref="E87:E103" si="41">SUM(C87:D87)</f>
        <v>70</v>
      </c>
      <c r="G87" t="s">
        <v>20</v>
      </c>
      <c r="H87">
        <v>19</v>
      </c>
      <c r="I87">
        <v>11</v>
      </c>
      <c r="J87">
        <v>23</v>
      </c>
      <c r="K87">
        <f t="shared" ref="K87:K103" si="42">SUM(I87:J87)</f>
        <v>34</v>
      </c>
      <c r="M87" t="s">
        <v>20</v>
      </c>
      <c r="N87">
        <v>70</v>
      </c>
      <c r="O87">
        <v>34</v>
      </c>
      <c r="P87">
        <f t="shared" ref="P87:P103" si="43">SUM(N87:O87)</f>
        <v>104</v>
      </c>
    </row>
    <row r="88" spans="1:16" hidden="1" x14ac:dyDescent="0.25">
      <c r="A88" t="s">
        <v>21</v>
      </c>
      <c r="B88">
        <v>55</v>
      </c>
      <c r="C88">
        <v>32</v>
      </c>
      <c r="D88">
        <v>46</v>
      </c>
      <c r="E88">
        <f t="shared" si="41"/>
        <v>78</v>
      </c>
      <c r="G88" t="s">
        <v>21</v>
      </c>
      <c r="H88">
        <v>24</v>
      </c>
      <c r="I88">
        <v>10</v>
      </c>
      <c r="J88">
        <v>24</v>
      </c>
      <c r="K88">
        <f t="shared" si="42"/>
        <v>34</v>
      </c>
      <c r="M88" t="s">
        <v>21</v>
      </c>
      <c r="N88">
        <v>78</v>
      </c>
      <c r="O88">
        <v>34</v>
      </c>
      <c r="P88">
        <f t="shared" si="43"/>
        <v>112</v>
      </c>
    </row>
    <row r="89" spans="1:16" hidden="1" x14ac:dyDescent="0.25">
      <c r="A89" t="s">
        <v>22</v>
      </c>
      <c r="B89">
        <v>62</v>
      </c>
      <c r="C89">
        <v>29</v>
      </c>
      <c r="D89">
        <v>67</v>
      </c>
      <c r="E89">
        <f t="shared" si="41"/>
        <v>96</v>
      </c>
      <c r="G89" t="s">
        <v>22</v>
      </c>
      <c r="H89">
        <v>29</v>
      </c>
      <c r="I89">
        <v>11</v>
      </c>
      <c r="J89">
        <v>32</v>
      </c>
      <c r="K89">
        <f t="shared" si="42"/>
        <v>43</v>
      </c>
      <c r="M89" t="s">
        <v>22</v>
      </c>
      <c r="N89">
        <v>96</v>
      </c>
      <c r="O89">
        <v>43</v>
      </c>
      <c r="P89">
        <f t="shared" si="43"/>
        <v>139</v>
      </c>
    </row>
    <row r="90" spans="1:16" hidden="1" x14ac:dyDescent="0.25">
      <c r="A90" t="s">
        <v>23</v>
      </c>
      <c r="B90">
        <v>58</v>
      </c>
      <c r="C90">
        <v>37</v>
      </c>
      <c r="D90">
        <v>82</v>
      </c>
      <c r="E90">
        <f t="shared" si="41"/>
        <v>119</v>
      </c>
      <c r="G90" t="s">
        <v>23</v>
      </c>
      <c r="H90">
        <v>25</v>
      </c>
      <c r="I90">
        <v>10</v>
      </c>
      <c r="J90">
        <v>32</v>
      </c>
      <c r="K90">
        <f t="shared" si="42"/>
        <v>42</v>
      </c>
      <c r="M90" t="s">
        <v>23</v>
      </c>
      <c r="N90">
        <v>119</v>
      </c>
      <c r="O90">
        <v>42</v>
      </c>
      <c r="P90">
        <f t="shared" si="43"/>
        <v>161</v>
      </c>
    </row>
    <row r="91" spans="1:16" hidden="1" x14ac:dyDescent="0.25">
      <c r="A91" t="s">
        <v>24</v>
      </c>
      <c r="B91">
        <v>67</v>
      </c>
      <c r="C91">
        <v>34</v>
      </c>
      <c r="D91">
        <v>90</v>
      </c>
      <c r="E91">
        <f t="shared" si="41"/>
        <v>124</v>
      </c>
      <c r="G91" t="s">
        <v>24</v>
      </c>
      <c r="H91">
        <v>29</v>
      </c>
      <c r="I91">
        <v>13</v>
      </c>
      <c r="J91">
        <v>30</v>
      </c>
      <c r="K91">
        <f t="shared" si="42"/>
        <v>43</v>
      </c>
      <c r="M91" t="s">
        <v>24</v>
      </c>
      <c r="N91">
        <v>124</v>
      </c>
      <c r="O91">
        <v>43</v>
      </c>
      <c r="P91">
        <f t="shared" si="43"/>
        <v>167</v>
      </c>
    </row>
    <row r="92" spans="1:16" hidden="1" x14ac:dyDescent="0.25">
      <c r="A92" t="s">
        <v>25</v>
      </c>
      <c r="B92">
        <v>49</v>
      </c>
      <c r="C92">
        <v>24</v>
      </c>
      <c r="D92">
        <v>91</v>
      </c>
      <c r="E92">
        <f t="shared" si="41"/>
        <v>115</v>
      </c>
      <c r="G92" t="s">
        <v>25</v>
      </c>
      <c r="H92">
        <v>26</v>
      </c>
      <c r="I92">
        <v>10</v>
      </c>
      <c r="J92">
        <v>30</v>
      </c>
      <c r="K92">
        <f t="shared" si="42"/>
        <v>40</v>
      </c>
      <c r="M92" t="s">
        <v>25</v>
      </c>
      <c r="N92">
        <v>115</v>
      </c>
      <c r="O92">
        <v>40</v>
      </c>
      <c r="P92">
        <f t="shared" si="43"/>
        <v>155</v>
      </c>
    </row>
    <row r="93" spans="1:16" hidden="1" x14ac:dyDescent="0.25">
      <c r="A93" t="s">
        <v>26</v>
      </c>
      <c r="B93">
        <v>63</v>
      </c>
      <c r="C93">
        <v>28</v>
      </c>
      <c r="D93">
        <v>78</v>
      </c>
      <c r="E93">
        <f t="shared" si="41"/>
        <v>106</v>
      </c>
      <c r="G93" t="s">
        <v>26</v>
      </c>
      <c r="H93">
        <v>15</v>
      </c>
      <c r="I93">
        <v>3</v>
      </c>
      <c r="J93">
        <v>32</v>
      </c>
      <c r="K93">
        <f t="shared" si="42"/>
        <v>35</v>
      </c>
      <c r="M93" t="s">
        <v>26</v>
      </c>
      <c r="N93">
        <v>106</v>
      </c>
      <c r="O93">
        <v>35</v>
      </c>
      <c r="P93">
        <f t="shared" si="43"/>
        <v>141</v>
      </c>
    </row>
    <row r="94" spans="1:16" hidden="1" x14ac:dyDescent="0.25">
      <c r="A94" t="s">
        <v>27</v>
      </c>
      <c r="B94">
        <v>85</v>
      </c>
      <c r="C94">
        <v>45</v>
      </c>
      <c r="D94">
        <v>62</v>
      </c>
      <c r="E94">
        <f t="shared" si="41"/>
        <v>107</v>
      </c>
      <c r="G94" t="s">
        <v>27</v>
      </c>
      <c r="H94">
        <v>10</v>
      </c>
      <c r="I94">
        <v>6</v>
      </c>
      <c r="J94">
        <v>31</v>
      </c>
      <c r="K94">
        <f t="shared" si="42"/>
        <v>37</v>
      </c>
      <c r="M94" t="s">
        <v>27</v>
      </c>
      <c r="N94">
        <v>107</v>
      </c>
      <c r="O94">
        <v>37</v>
      </c>
      <c r="P94">
        <f t="shared" si="43"/>
        <v>144</v>
      </c>
    </row>
    <row r="95" spans="1:16" hidden="1" x14ac:dyDescent="0.25">
      <c r="A95" t="s">
        <v>28</v>
      </c>
      <c r="B95">
        <v>106</v>
      </c>
      <c r="C95">
        <v>31</v>
      </c>
      <c r="D95">
        <v>95</v>
      </c>
      <c r="E95">
        <f t="shared" si="41"/>
        <v>126</v>
      </c>
      <c r="G95" t="s">
        <v>28</v>
      </c>
      <c r="H95">
        <v>18</v>
      </c>
      <c r="I95">
        <v>10</v>
      </c>
      <c r="J95">
        <v>19</v>
      </c>
      <c r="K95">
        <f t="shared" si="42"/>
        <v>29</v>
      </c>
      <c r="M95" t="s">
        <v>28</v>
      </c>
      <c r="N95">
        <v>126</v>
      </c>
      <c r="O95">
        <v>29</v>
      </c>
      <c r="P95">
        <f t="shared" si="43"/>
        <v>155</v>
      </c>
    </row>
    <row r="96" spans="1:16" x14ac:dyDescent="0.25">
      <c r="A96" t="s">
        <v>29</v>
      </c>
      <c r="B96">
        <v>101</v>
      </c>
      <c r="C96">
        <v>44</v>
      </c>
      <c r="D96">
        <v>88</v>
      </c>
      <c r="E96">
        <f t="shared" si="41"/>
        <v>132</v>
      </c>
      <c r="G96" t="s">
        <v>29</v>
      </c>
      <c r="H96">
        <v>16</v>
      </c>
      <c r="I96">
        <v>8</v>
      </c>
      <c r="J96">
        <v>18</v>
      </c>
      <c r="K96">
        <f t="shared" si="42"/>
        <v>26</v>
      </c>
      <c r="M96" t="s">
        <v>29</v>
      </c>
      <c r="N96">
        <v>132</v>
      </c>
      <c r="O96">
        <v>26</v>
      </c>
      <c r="P96">
        <f t="shared" si="43"/>
        <v>158</v>
      </c>
    </row>
    <row r="97" spans="1:16" x14ac:dyDescent="0.25">
      <c r="A97" t="s">
        <v>30</v>
      </c>
      <c r="B97">
        <v>110</v>
      </c>
      <c r="C97">
        <v>43</v>
      </c>
      <c r="D97">
        <v>91</v>
      </c>
      <c r="E97">
        <f t="shared" si="41"/>
        <v>134</v>
      </c>
      <c r="G97" t="s">
        <v>30</v>
      </c>
      <c r="H97">
        <v>10</v>
      </c>
      <c r="I97">
        <v>4</v>
      </c>
      <c r="J97">
        <v>9</v>
      </c>
      <c r="K97">
        <f t="shared" si="42"/>
        <v>13</v>
      </c>
      <c r="M97" t="s">
        <v>30</v>
      </c>
      <c r="N97">
        <v>134</v>
      </c>
      <c r="O97">
        <v>13</v>
      </c>
      <c r="P97">
        <f t="shared" si="43"/>
        <v>147</v>
      </c>
    </row>
    <row r="98" spans="1:16" x14ac:dyDescent="0.25">
      <c r="A98" t="s">
        <v>60</v>
      </c>
      <c r="B98">
        <v>117</v>
      </c>
      <c r="C98">
        <v>51</v>
      </c>
      <c r="D98">
        <v>89</v>
      </c>
      <c r="E98">
        <f t="shared" si="41"/>
        <v>140</v>
      </c>
      <c r="G98" t="s">
        <v>60</v>
      </c>
      <c r="H98">
        <v>19</v>
      </c>
      <c r="I98">
        <v>10</v>
      </c>
      <c r="J98">
        <v>13</v>
      </c>
      <c r="K98">
        <f t="shared" si="42"/>
        <v>23</v>
      </c>
      <c r="M98" t="s">
        <v>60</v>
      </c>
      <c r="N98">
        <v>140</v>
      </c>
      <c r="O98">
        <v>23</v>
      </c>
      <c r="P98">
        <f t="shared" si="43"/>
        <v>163</v>
      </c>
    </row>
    <row r="99" spans="1:16" x14ac:dyDescent="0.25">
      <c r="A99" t="s">
        <v>62</v>
      </c>
      <c r="B99">
        <v>145</v>
      </c>
      <c r="C99">
        <v>53</v>
      </c>
      <c r="D99">
        <v>83</v>
      </c>
      <c r="E99">
        <f t="shared" si="41"/>
        <v>136</v>
      </c>
      <c r="G99" t="s">
        <v>62</v>
      </c>
      <c r="H99">
        <v>22</v>
      </c>
      <c r="I99">
        <v>5</v>
      </c>
      <c r="J99">
        <v>11</v>
      </c>
      <c r="K99">
        <f t="shared" si="42"/>
        <v>16</v>
      </c>
      <c r="M99" t="s">
        <v>62</v>
      </c>
      <c r="N99">
        <v>136</v>
      </c>
      <c r="O99">
        <v>16</v>
      </c>
      <c r="P99">
        <f t="shared" si="43"/>
        <v>152</v>
      </c>
    </row>
    <row r="100" spans="1:16" x14ac:dyDescent="0.25">
      <c r="A100" t="s">
        <v>76</v>
      </c>
      <c r="B100">
        <v>165</v>
      </c>
      <c r="C100">
        <v>59</v>
      </c>
      <c r="D100">
        <v>85</v>
      </c>
      <c r="E100">
        <f t="shared" si="41"/>
        <v>144</v>
      </c>
      <c r="G100" t="s">
        <v>76</v>
      </c>
      <c r="H100">
        <v>33</v>
      </c>
      <c r="I100">
        <v>12</v>
      </c>
      <c r="J100">
        <v>12</v>
      </c>
      <c r="K100">
        <f t="shared" si="42"/>
        <v>24</v>
      </c>
      <c r="M100" t="s">
        <v>76</v>
      </c>
      <c r="N100">
        <v>144</v>
      </c>
      <c r="O100">
        <v>24</v>
      </c>
      <c r="P100">
        <f t="shared" si="43"/>
        <v>168</v>
      </c>
    </row>
    <row r="101" spans="1:16" x14ac:dyDescent="0.25">
      <c r="A101" t="s">
        <v>83</v>
      </c>
      <c r="B101">
        <v>204</v>
      </c>
      <c r="C101">
        <v>58</v>
      </c>
      <c r="D101">
        <v>88</v>
      </c>
      <c r="E101">
        <f t="shared" si="41"/>
        <v>146</v>
      </c>
      <c r="G101" t="s">
        <v>83</v>
      </c>
      <c r="H101">
        <v>25</v>
      </c>
      <c r="I101">
        <v>5</v>
      </c>
      <c r="J101">
        <v>18</v>
      </c>
      <c r="K101">
        <f t="shared" si="42"/>
        <v>23</v>
      </c>
      <c r="M101" t="s">
        <v>83</v>
      </c>
      <c r="N101">
        <v>146</v>
      </c>
      <c r="O101">
        <v>23</v>
      </c>
      <c r="P101">
        <f t="shared" si="43"/>
        <v>169</v>
      </c>
    </row>
    <row r="102" spans="1:16" x14ac:dyDescent="0.25">
      <c r="A102" t="s">
        <v>84</v>
      </c>
      <c r="B102">
        <v>231</v>
      </c>
      <c r="C102">
        <v>76</v>
      </c>
      <c r="D102">
        <v>103</v>
      </c>
      <c r="E102">
        <f t="shared" si="41"/>
        <v>179</v>
      </c>
      <c r="G102" t="s">
        <v>84</v>
      </c>
      <c r="H102">
        <v>19</v>
      </c>
      <c r="I102">
        <v>5</v>
      </c>
      <c r="J102">
        <v>18</v>
      </c>
      <c r="K102">
        <f t="shared" si="42"/>
        <v>23</v>
      </c>
      <c r="M102" t="s">
        <v>84</v>
      </c>
      <c r="N102">
        <v>179</v>
      </c>
      <c r="O102">
        <v>23</v>
      </c>
      <c r="P102">
        <f t="shared" si="43"/>
        <v>202</v>
      </c>
    </row>
    <row r="103" spans="1:16" x14ac:dyDescent="0.25">
      <c r="A103" t="s">
        <v>87</v>
      </c>
      <c r="B103">
        <f>143+81</f>
        <v>224</v>
      </c>
      <c r="C103">
        <v>67</v>
      </c>
      <c r="D103">
        <v>121</v>
      </c>
      <c r="E103">
        <f t="shared" si="41"/>
        <v>188</v>
      </c>
      <c r="G103" t="s">
        <v>87</v>
      </c>
      <c r="H103">
        <v>27</v>
      </c>
      <c r="I103">
        <v>12</v>
      </c>
      <c r="J103">
        <v>9</v>
      </c>
      <c r="K103">
        <f t="shared" si="42"/>
        <v>21</v>
      </c>
      <c r="M103" t="s">
        <v>87</v>
      </c>
      <c r="N103">
        <v>188</v>
      </c>
      <c r="O103">
        <v>21</v>
      </c>
      <c r="P103">
        <f t="shared" si="43"/>
        <v>209</v>
      </c>
    </row>
    <row r="104" spans="1:16" x14ac:dyDescent="0.25">
      <c r="A104" t="s">
        <v>91</v>
      </c>
      <c r="B104">
        <v>200</v>
      </c>
      <c r="C104">
        <v>63</v>
      </c>
      <c r="D104">
        <v>129</v>
      </c>
      <c r="E104">
        <f t="shared" ref="E104" si="44">SUM(C104:D104)</f>
        <v>192</v>
      </c>
      <c r="G104" t="s">
        <v>91</v>
      </c>
      <c r="H104">
        <v>37</v>
      </c>
      <c r="I104">
        <v>13</v>
      </c>
      <c r="J104">
        <v>17</v>
      </c>
      <c r="K104">
        <f t="shared" ref="K104" si="45">SUM(I104:J104)</f>
        <v>30</v>
      </c>
      <c r="M104" t="s">
        <v>91</v>
      </c>
      <c r="N104">
        <v>192</v>
      </c>
      <c r="O104">
        <v>30</v>
      </c>
      <c r="P104">
        <f t="shared" ref="P104" si="46">SUM(N104:O104)</f>
        <v>222</v>
      </c>
    </row>
    <row r="105" spans="1:16" x14ac:dyDescent="0.25">
      <c r="A105" t="s">
        <v>93</v>
      </c>
      <c r="B105">
        <v>265</v>
      </c>
      <c r="C105">
        <v>67</v>
      </c>
      <c r="D105">
        <v>128</v>
      </c>
      <c r="E105">
        <f t="shared" ref="E105" si="47">SUM(C105:D105)</f>
        <v>195</v>
      </c>
      <c r="G105" t="s">
        <v>93</v>
      </c>
      <c r="H105">
        <v>26</v>
      </c>
      <c r="I105">
        <v>9</v>
      </c>
      <c r="J105">
        <v>21</v>
      </c>
      <c r="K105">
        <f t="shared" ref="K105" si="48">SUM(I105:J105)</f>
        <v>30</v>
      </c>
      <c r="M105" t="s">
        <v>93</v>
      </c>
      <c r="N105">
        <v>195</v>
      </c>
      <c r="O105">
        <v>30</v>
      </c>
      <c r="P105">
        <f t="shared" ref="P105" si="49">SUM(N105:O105)</f>
        <v>225</v>
      </c>
    </row>
    <row r="106" spans="1:16" x14ac:dyDescent="0.25">
      <c r="A106" t="s">
        <v>94</v>
      </c>
      <c r="B106">
        <v>261</v>
      </c>
      <c r="C106">
        <v>80</v>
      </c>
      <c r="D106">
        <v>130</v>
      </c>
      <c r="E106">
        <f t="shared" ref="E106" si="50">SUM(C106:D106)</f>
        <v>210</v>
      </c>
      <c r="G106" t="s">
        <v>94</v>
      </c>
      <c r="H106">
        <v>34</v>
      </c>
      <c r="I106">
        <v>7</v>
      </c>
      <c r="J106">
        <v>14</v>
      </c>
      <c r="K106">
        <f t="shared" ref="K106" si="51">SUM(I106:J106)</f>
        <v>21</v>
      </c>
      <c r="M106" t="s">
        <v>94</v>
      </c>
      <c r="N106">
        <v>210</v>
      </c>
      <c r="O106">
        <v>21</v>
      </c>
      <c r="P106">
        <f t="shared" ref="P106" si="52">SUM(N106:O106)</f>
        <v>231</v>
      </c>
    </row>
    <row r="107" spans="1:16" x14ac:dyDescent="0.25">
      <c r="A107" t="s">
        <v>95</v>
      </c>
      <c r="B107">
        <v>259</v>
      </c>
      <c r="C107">
        <v>72</v>
      </c>
      <c r="D107">
        <v>115</v>
      </c>
      <c r="E107">
        <f t="shared" ref="E107" si="53">SUM(C107:D107)</f>
        <v>187</v>
      </c>
      <c r="G107" t="s">
        <v>95</v>
      </c>
      <c r="H107">
        <v>18</v>
      </c>
      <c r="I107">
        <v>1</v>
      </c>
      <c r="J107">
        <v>14</v>
      </c>
      <c r="K107">
        <f t="shared" ref="K107" si="54">SUM(I107:J107)</f>
        <v>15</v>
      </c>
      <c r="M107" t="s">
        <v>95</v>
      </c>
      <c r="N107">
        <v>187</v>
      </c>
      <c r="O107">
        <v>15</v>
      </c>
      <c r="P107">
        <f t="shared" ref="P107" si="55">SUM(N107:O107)</f>
        <v>202</v>
      </c>
    </row>
    <row r="108" spans="1:16" x14ac:dyDescent="0.25">
      <c r="A108" s="2" t="s">
        <v>99</v>
      </c>
      <c r="B108">
        <v>228</v>
      </c>
      <c r="C108">
        <v>54</v>
      </c>
      <c r="D108">
        <v>113</v>
      </c>
      <c r="E108">
        <f t="shared" ref="E108" si="56">SUM(C108:D108)</f>
        <v>167</v>
      </c>
      <c r="G108" s="2" t="s">
        <v>99</v>
      </c>
      <c r="H108">
        <v>28</v>
      </c>
      <c r="I108">
        <v>5</v>
      </c>
      <c r="J108">
        <v>3</v>
      </c>
      <c r="K108">
        <f t="shared" ref="K108" si="57">SUM(I108:J108)</f>
        <v>8</v>
      </c>
      <c r="M108" s="2" t="s">
        <v>99</v>
      </c>
      <c r="N108">
        <v>167</v>
      </c>
      <c r="O108">
        <v>8</v>
      </c>
      <c r="P108">
        <f t="shared" ref="P108" si="58">SUM(N108:O108)</f>
        <v>175</v>
      </c>
    </row>
    <row r="109" spans="1:16" x14ac:dyDescent="0.25">
      <c r="A109" s="2" t="s">
        <v>100</v>
      </c>
      <c r="B109">
        <v>236</v>
      </c>
      <c r="C109">
        <v>64</v>
      </c>
      <c r="D109">
        <v>111</v>
      </c>
      <c r="E109">
        <f t="shared" ref="E109" si="59">SUM(C109:D109)</f>
        <v>175</v>
      </c>
      <c r="G109" s="2" t="s">
        <v>100</v>
      </c>
      <c r="H109">
        <v>6</v>
      </c>
      <c r="I109">
        <v>0</v>
      </c>
      <c r="J109">
        <v>6</v>
      </c>
      <c r="K109">
        <f t="shared" ref="K109" si="60">SUM(I109:J109)</f>
        <v>6</v>
      </c>
      <c r="M109" s="2" t="s">
        <v>100</v>
      </c>
      <c r="N109">
        <v>175</v>
      </c>
      <c r="O109">
        <v>6</v>
      </c>
      <c r="P109">
        <f t="shared" ref="P109" si="61">SUM(N109:O109)</f>
        <v>181</v>
      </c>
    </row>
    <row r="110" spans="1:16" x14ac:dyDescent="0.25">
      <c r="A110" s="2" t="s">
        <v>103</v>
      </c>
      <c r="B110">
        <v>282</v>
      </c>
      <c r="C110">
        <v>60</v>
      </c>
      <c r="D110">
        <v>111</v>
      </c>
      <c r="E110">
        <f t="shared" ref="E110" si="62">SUM(C110:D110)</f>
        <v>171</v>
      </c>
      <c r="G110" s="2" t="s">
        <v>103</v>
      </c>
      <c r="H110">
        <v>0</v>
      </c>
      <c r="I110">
        <v>0</v>
      </c>
      <c r="J110">
        <v>2</v>
      </c>
      <c r="K110">
        <f t="shared" ref="K110" si="63">SUM(I110:J110)</f>
        <v>2</v>
      </c>
      <c r="M110" s="2" t="s">
        <v>103</v>
      </c>
      <c r="N110">
        <v>171</v>
      </c>
      <c r="O110">
        <v>2</v>
      </c>
      <c r="P110">
        <f t="shared" ref="P110" si="64">SUM(N110:O110)</f>
        <v>173</v>
      </c>
    </row>
    <row r="111" spans="1:16" x14ac:dyDescent="0.25">
      <c r="A111" s="2" t="s">
        <v>111</v>
      </c>
      <c r="B111">
        <v>323</v>
      </c>
      <c r="C111">
        <v>60</v>
      </c>
      <c r="D111">
        <v>86</v>
      </c>
      <c r="E111">
        <f t="shared" ref="E111" si="65">SUM(C111:D111)</f>
        <v>146</v>
      </c>
      <c r="G111" s="2" t="s">
        <v>111</v>
      </c>
      <c r="H111">
        <v>0</v>
      </c>
      <c r="I111">
        <v>0</v>
      </c>
      <c r="J111">
        <v>1</v>
      </c>
      <c r="K111">
        <f t="shared" ref="K111" si="66">SUM(I111:J111)</f>
        <v>1</v>
      </c>
      <c r="M111" s="2" t="s">
        <v>111</v>
      </c>
      <c r="N111">
        <v>146</v>
      </c>
      <c r="O111">
        <v>1</v>
      </c>
      <c r="P111">
        <f t="shared" ref="P111" si="67">SUM(N111:O111)</f>
        <v>147</v>
      </c>
    </row>
    <row r="112" spans="1:16" x14ac:dyDescent="0.25">
      <c r="A112" s="2" t="s">
        <v>112</v>
      </c>
      <c r="B112">
        <v>462</v>
      </c>
      <c r="C112">
        <v>65</v>
      </c>
      <c r="D112">
        <v>87</v>
      </c>
      <c r="E112">
        <f t="shared" ref="E112:E113" si="68">SUM(C112:D112)</f>
        <v>152</v>
      </c>
      <c r="G112" s="2" t="s">
        <v>112</v>
      </c>
      <c r="H112">
        <v>0</v>
      </c>
      <c r="I112">
        <v>0</v>
      </c>
      <c r="J112">
        <v>0</v>
      </c>
      <c r="K112">
        <f t="shared" ref="K112:K113" si="69">SUM(I112:J112)</f>
        <v>0</v>
      </c>
      <c r="M112" s="2" t="s">
        <v>112</v>
      </c>
      <c r="N112">
        <v>152</v>
      </c>
      <c r="O112">
        <v>0</v>
      </c>
      <c r="P112">
        <f t="shared" ref="P112:P113" si="70">SUM(N112:O112)</f>
        <v>152</v>
      </c>
    </row>
    <row r="113" spans="1:16" x14ac:dyDescent="0.25">
      <c r="A113" s="2" t="s">
        <v>129</v>
      </c>
      <c r="B113">
        <v>591</v>
      </c>
      <c r="C113">
        <v>63</v>
      </c>
      <c r="D113">
        <v>98</v>
      </c>
      <c r="E113">
        <f t="shared" si="68"/>
        <v>161</v>
      </c>
      <c r="G113" s="2" t="s">
        <v>129</v>
      </c>
      <c r="H113">
        <v>0</v>
      </c>
      <c r="I113">
        <v>0</v>
      </c>
      <c r="J113">
        <v>0</v>
      </c>
      <c r="K113">
        <f t="shared" si="69"/>
        <v>0</v>
      </c>
      <c r="M113" s="2" t="s">
        <v>129</v>
      </c>
      <c r="N113">
        <v>161</v>
      </c>
      <c r="O113">
        <v>0</v>
      </c>
      <c r="P113">
        <f t="shared" si="70"/>
        <v>161</v>
      </c>
    </row>
    <row r="114" spans="1:16" x14ac:dyDescent="0.25">
      <c r="A114" s="2" t="s">
        <v>134</v>
      </c>
      <c r="B114">
        <v>433</v>
      </c>
      <c r="C114">
        <v>50</v>
      </c>
      <c r="D114">
        <v>116</v>
      </c>
      <c r="E114">
        <f t="shared" ref="E114" si="71">SUM(C114:D114)</f>
        <v>166</v>
      </c>
      <c r="G114" s="2" t="s">
        <v>134</v>
      </c>
      <c r="H114">
        <v>0</v>
      </c>
      <c r="I114">
        <v>0</v>
      </c>
      <c r="J114">
        <v>0</v>
      </c>
      <c r="K114">
        <f t="shared" ref="K114" si="72">SUM(I114:J114)</f>
        <v>0</v>
      </c>
      <c r="M114" s="2" t="s">
        <v>134</v>
      </c>
      <c r="N114">
        <v>166</v>
      </c>
      <c r="O114">
        <v>0</v>
      </c>
      <c r="P114">
        <f t="shared" ref="P114" si="73">SUM(N114:O114)</f>
        <v>166</v>
      </c>
    </row>
    <row r="115" spans="1:16" x14ac:dyDescent="0.25">
      <c r="A115" s="1" t="s">
        <v>79</v>
      </c>
      <c r="G115" s="1" t="s">
        <v>104</v>
      </c>
      <c r="M115" s="1"/>
    </row>
    <row r="116" spans="1:16" x14ac:dyDescent="0.25">
      <c r="A116" t="s">
        <v>15</v>
      </c>
      <c r="B116" t="s">
        <v>16</v>
      </c>
      <c r="C116" t="s">
        <v>17</v>
      </c>
      <c r="D116" t="s">
        <v>18</v>
      </c>
      <c r="E116" t="s">
        <v>19</v>
      </c>
      <c r="G116" t="s">
        <v>15</v>
      </c>
      <c r="H116" t="s">
        <v>16</v>
      </c>
      <c r="I116" t="s">
        <v>17</v>
      </c>
      <c r="J116" t="s">
        <v>18</v>
      </c>
      <c r="K116" t="s">
        <v>19</v>
      </c>
      <c r="M116" s="2"/>
      <c r="N116" s="2"/>
      <c r="O116" s="2"/>
      <c r="P116" s="2"/>
    </row>
    <row r="117" spans="1:16" hidden="1" x14ac:dyDescent="0.25">
      <c r="A117" t="s">
        <v>20</v>
      </c>
      <c r="B117">
        <v>6</v>
      </c>
      <c r="C117">
        <v>3</v>
      </c>
      <c r="D117">
        <v>9</v>
      </c>
      <c r="E117">
        <f t="shared" ref="E117:E129" si="74">SUM(C117:D117)</f>
        <v>12</v>
      </c>
      <c r="G117" t="s">
        <v>20</v>
      </c>
      <c r="H117">
        <v>0</v>
      </c>
      <c r="I117">
        <v>0</v>
      </c>
      <c r="J117">
        <v>0</v>
      </c>
      <c r="K117">
        <f t="shared" ref="K117:K140" si="75">SUM(I117:J117)</f>
        <v>0</v>
      </c>
      <c r="M117" s="2"/>
      <c r="N117" s="2"/>
      <c r="O117" s="2"/>
      <c r="P117" s="2"/>
    </row>
    <row r="118" spans="1:16" hidden="1" x14ac:dyDescent="0.25">
      <c r="A118" t="s">
        <v>21</v>
      </c>
      <c r="B118">
        <v>12</v>
      </c>
      <c r="C118">
        <v>6</v>
      </c>
      <c r="D118">
        <v>12</v>
      </c>
      <c r="E118">
        <f t="shared" si="74"/>
        <v>18</v>
      </c>
      <c r="G118" t="s">
        <v>21</v>
      </c>
      <c r="H118">
        <v>0</v>
      </c>
      <c r="I118">
        <v>0</v>
      </c>
      <c r="J118">
        <v>0</v>
      </c>
      <c r="K118">
        <f t="shared" ref="K118:K138" si="76">SUM(I118:J118)</f>
        <v>0</v>
      </c>
      <c r="M118" s="2"/>
      <c r="N118" s="2"/>
      <c r="O118" s="2"/>
      <c r="P118" s="2"/>
    </row>
    <row r="119" spans="1:16" hidden="1" x14ac:dyDescent="0.25">
      <c r="A119" t="s">
        <v>22</v>
      </c>
      <c r="B119">
        <v>8</v>
      </c>
      <c r="C119">
        <v>5</v>
      </c>
      <c r="D119">
        <v>13</v>
      </c>
      <c r="E119">
        <f t="shared" si="74"/>
        <v>18</v>
      </c>
      <c r="G119" t="s">
        <v>22</v>
      </c>
      <c r="H119">
        <v>0</v>
      </c>
      <c r="I119">
        <v>0</v>
      </c>
      <c r="J119">
        <v>0</v>
      </c>
      <c r="K119">
        <f t="shared" si="76"/>
        <v>0</v>
      </c>
      <c r="M119" s="2"/>
      <c r="N119" s="2"/>
      <c r="O119" s="2"/>
      <c r="P119" s="2"/>
    </row>
    <row r="120" spans="1:16" hidden="1" x14ac:dyDescent="0.25">
      <c r="A120" t="s">
        <v>23</v>
      </c>
      <c r="B120">
        <v>10</v>
      </c>
      <c r="C120">
        <v>4</v>
      </c>
      <c r="D120">
        <v>14</v>
      </c>
      <c r="E120">
        <f t="shared" si="74"/>
        <v>18</v>
      </c>
      <c r="G120" t="s">
        <v>23</v>
      </c>
      <c r="H120">
        <v>0</v>
      </c>
      <c r="I120">
        <v>0</v>
      </c>
      <c r="J120">
        <v>0</v>
      </c>
      <c r="K120">
        <f t="shared" si="76"/>
        <v>0</v>
      </c>
      <c r="M120" s="2"/>
      <c r="N120" s="2"/>
      <c r="O120" s="2"/>
      <c r="P120" s="2"/>
    </row>
    <row r="121" spans="1:16" hidden="1" x14ac:dyDescent="0.25">
      <c r="A121" t="s">
        <v>24</v>
      </c>
      <c r="B121">
        <v>3</v>
      </c>
      <c r="C121">
        <v>1</v>
      </c>
      <c r="D121">
        <v>11</v>
      </c>
      <c r="E121">
        <f t="shared" si="74"/>
        <v>12</v>
      </c>
      <c r="G121" t="s">
        <v>24</v>
      </c>
      <c r="H121">
        <v>0</v>
      </c>
      <c r="I121">
        <v>0</v>
      </c>
      <c r="J121">
        <v>0</v>
      </c>
      <c r="K121">
        <f t="shared" si="76"/>
        <v>0</v>
      </c>
      <c r="M121" s="2"/>
      <c r="N121" s="2"/>
      <c r="O121" s="2"/>
      <c r="P121" s="2"/>
    </row>
    <row r="122" spans="1:16" hidden="1" x14ac:dyDescent="0.25">
      <c r="A122" t="s">
        <v>25</v>
      </c>
      <c r="B122">
        <v>9</v>
      </c>
      <c r="C122">
        <v>8</v>
      </c>
      <c r="D122">
        <v>14</v>
      </c>
      <c r="E122">
        <f t="shared" si="74"/>
        <v>22</v>
      </c>
      <c r="G122" t="s">
        <v>25</v>
      </c>
      <c r="H122">
        <v>0</v>
      </c>
      <c r="I122">
        <v>0</v>
      </c>
      <c r="J122">
        <v>0</v>
      </c>
      <c r="K122">
        <f t="shared" si="76"/>
        <v>0</v>
      </c>
      <c r="M122" s="2"/>
      <c r="N122" s="2"/>
      <c r="O122" s="2"/>
      <c r="P122" s="2"/>
    </row>
    <row r="123" spans="1:16" hidden="1" x14ac:dyDescent="0.25">
      <c r="A123" t="s">
        <v>26</v>
      </c>
      <c r="B123">
        <v>10</v>
      </c>
      <c r="C123">
        <v>5</v>
      </c>
      <c r="D123">
        <v>13</v>
      </c>
      <c r="E123">
        <f t="shared" si="74"/>
        <v>18</v>
      </c>
      <c r="G123" t="s">
        <v>26</v>
      </c>
      <c r="H123">
        <v>0</v>
      </c>
      <c r="I123">
        <v>0</v>
      </c>
      <c r="J123">
        <v>0</v>
      </c>
      <c r="K123">
        <f t="shared" si="76"/>
        <v>0</v>
      </c>
      <c r="M123" s="2"/>
      <c r="N123" s="2"/>
      <c r="O123" s="2"/>
      <c r="P123" s="2"/>
    </row>
    <row r="124" spans="1:16" hidden="1" x14ac:dyDescent="0.25">
      <c r="A124" t="s">
        <v>27</v>
      </c>
      <c r="B124">
        <v>11</v>
      </c>
      <c r="C124">
        <v>5</v>
      </c>
      <c r="D124">
        <v>11</v>
      </c>
      <c r="E124">
        <f t="shared" si="74"/>
        <v>16</v>
      </c>
      <c r="G124" t="s">
        <v>27</v>
      </c>
      <c r="H124">
        <v>0</v>
      </c>
      <c r="I124">
        <v>0</v>
      </c>
      <c r="J124">
        <v>0</v>
      </c>
      <c r="K124">
        <f t="shared" si="76"/>
        <v>0</v>
      </c>
      <c r="M124" s="2"/>
      <c r="N124" s="2"/>
      <c r="O124" s="2"/>
      <c r="P124" s="2"/>
    </row>
    <row r="125" spans="1:16" hidden="1" x14ac:dyDescent="0.25">
      <c r="A125" t="s">
        <v>28</v>
      </c>
      <c r="B125">
        <v>20</v>
      </c>
      <c r="C125">
        <v>7</v>
      </c>
      <c r="D125">
        <v>13</v>
      </c>
      <c r="E125">
        <f t="shared" si="74"/>
        <v>20</v>
      </c>
      <c r="G125" t="s">
        <v>28</v>
      </c>
      <c r="H125">
        <v>0</v>
      </c>
      <c r="I125">
        <v>0</v>
      </c>
      <c r="J125">
        <v>0</v>
      </c>
      <c r="K125">
        <f t="shared" si="76"/>
        <v>0</v>
      </c>
      <c r="M125" s="2"/>
      <c r="N125" s="2"/>
      <c r="O125" s="2"/>
      <c r="P125" s="2"/>
    </row>
    <row r="126" spans="1:16" x14ac:dyDescent="0.25">
      <c r="A126" t="s">
        <v>29</v>
      </c>
      <c r="B126">
        <v>23</v>
      </c>
      <c r="C126">
        <v>12</v>
      </c>
      <c r="D126">
        <v>13</v>
      </c>
      <c r="E126">
        <f t="shared" si="74"/>
        <v>25</v>
      </c>
      <c r="G126" t="s">
        <v>29</v>
      </c>
      <c r="H126">
        <v>0</v>
      </c>
      <c r="I126">
        <v>0</v>
      </c>
      <c r="J126">
        <v>0</v>
      </c>
      <c r="K126">
        <f t="shared" si="76"/>
        <v>0</v>
      </c>
      <c r="M126" s="2"/>
      <c r="N126" s="2"/>
      <c r="O126" s="2"/>
      <c r="P126" s="2"/>
    </row>
    <row r="127" spans="1:16" x14ac:dyDescent="0.25">
      <c r="A127" t="s">
        <v>30</v>
      </c>
      <c r="B127">
        <v>23</v>
      </c>
      <c r="C127">
        <v>8</v>
      </c>
      <c r="D127">
        <v>20</v>
      </c>
      <c r="E127">
        <f t="shared" si="74"/>
        <v>28</v>
      </c>
      <c r="G127" t="s">
        <v>30</v>
      </c>
      <c r="H127">
        <v>0</v>
      </c>
      <c r="I127">
        <v>0</v>
      </c>
      <c r="J127">
        <v>0</v>
      </c>
      <c r="K127">
        <f t="shared" si="76"/>
        <v>0</v>
      </c>
      <c r="M127" s="2"/>
      <c r="N127" s="2"/>
      <c r="O127" s="2"/>
      <c r="P127" s="2"/>
    </row>
    <row r="128" spans="1:16" x14ac:dyDescent="0.25">
      <c r="A128" t="s">
        <v>60</v>
      </c>
      <c r="B128">
        <v>29</v>
      </c>
      <c r="C128">
        <v>9</v>
      </c>
      <c r="D128">
        <v>23</v>
      </c>
      <c r="E128">
        <f t="shared" si="74"/>
        <v>32</v>
      </c>
      <c r="G128" t="s">
        <v>60</v>
      </c>
      <c r="H128">
        <v>0</v>
      </c>
      <c r="I128">
        <v>0</v>
      </c>
      <c r="J128">
        <v>0</v>
      </c>
      <c r="K128">
        <f t="shared" si="76"/>
        <v>0</v>
      </c>
      <c r="M128" s="2"/>
      <c r="N128" s="2"/>
      <c r="O128" s="2"/>
      <c r="P128" s="2"/>
    </row>
    <row r="129" spans="1:20" x14ac:dyDescent="0.25">
      <c r="A129" t="s">
        <v>62</v>
      </c>
      <c r="B129">
        <v>40</v>
      </c>
      <c r="C129">
        <v>19</v>
      </c>
      <c r="D129">
        <v>21</v>
      </c>
      <c r="E129">
        <f t="shared" si="74"/>
        <v>40</v>
      </c>
      <c r="G129" t="s">
        <v>62</v>
      </c>
      <c r="H129">
        <v>0</v>
      </c>
      <c r="I129">
        <v>0</v>
      </c>
      <c r="J129">
        <v>0</v>
      </c>
      <c r="K129">
        <f t="shared" si="76"/>
        <v>0</v>
      </c>
    </row>
    <row r="130" spans="1:20" x14ac:dyDescent="0.25">
      <c r="A130" t="s">
        <v>76</v>
      </c>
      <c r="B130">
        <v>33</v>
      </c>
      <c r="C130">
        <v>12</v>
      </c>
      <c r="D130">
        <v>21</v>
      </c>
      <c r="E130">
        <f t="shared" ref="E130:E135" si="77">SUM(C130:D130)</f>
        <v>33</v>
      </c>
      <c r="G130" t="s">
        <v>76</v>
      </c>
      <c r="H130">
        <v>0</v>
      </c>
      <c r="I130">
        <v>0</v>
      </c>
      <c r="J130">
        <v>0</v>
      </c>
      <c r="K130">
        <f t="shared" si="76"/>
        <v>0</v>
      </c>
    </row>
    <row r="131" spans="1:20" x14ac:dyDescent="0.25">
      <c r="A131" t="s">
        <v>83</v>
      </c>
      <c r="B131">
        <v>41</v>
      </c>
      <c r="C131">
        <v>12</v>
      </c>
      <c r="D131">
        <v>24</v>
      </c>
      <c r="E131">
        <f t="shared" si="77"/>
        <v>36</v>
      </c>
      <c r="G131" t="s">
        <v>83</v>
      </c>
      <c r="H131">
        <v>0</v>
      </c>
      <c r="I131">
        <v>0</v>
      </c>
      <c r="J131">
        <v>0</v>
      </c>
      <c r="K131">
        <f t="shared" si="76"/>
        <v>0</v>
      </c>
    </row>
    <row r="132" spans="1:20" x14ac:dyDescent="0.25">
      <c r="A132" t="s">
        <v>84</v>
      </c>
      <c r="B132">
        <v>50</v>
      </c>
      <c r="C132">
        <v>13</v>
      </c>
      <c r="D132">
        <v>28</v>
      </c>
      <c r="E132">
        <f t="shared" si="77"/>
        <v>41</v>
      </c>
      <c r="G132" t="s">
        <v>84</v>
      </c>
      <c r="H132">
        <v>0</v>
      </c>
      <c r="I132">
        <v>0</v>
      </c>
      <c r="J132">
        <v>0</v>
      </c>
      <c r="K132">
        <f t="shared" si="76"/>
        <v>0</v>
      </c>
    </row>
    <row r="133" spans="1:20" x14ac:dyDescent="0.25">
      <c r="A133" t="s">
        <v>87</v>
      </c>
      <c r="B133">
        <v>56</v>
      </c>
      <c r="C133">
        <v>21</v>
      </c>
      <c r="D133">
        <v>35</v>
      </c>
      <c r="E133">
        <f t="shared" si="77"/>
        <v>56</v>
      </c>
      <c r="G133" t="s">
        <v>87</v>
      </c>
      <c r="H133">
        <v>0</v>
      </c>
      <c r="I133">
        <v>0</v>
      </c>
      <c r="J133">
        <v>0</v>
      </c>
      <c r="K133">
        <f t="shared" si="76"/>
        <v>0</v>
      </c>
    </row>
    <row r="134" spans="1:20" x14ac:dyDescent="0.25">
      <c r="A134" t="s">
        <v>91</v>
      </c>
      <c r="B134">
        <v>54</v>
      </c>
      <c r="C134">
        <v>18</v>
      </c>
      <c r="D134">
        <v>42</v>
      </c>
      <c r="E134">
        <f t="shared" si="77"/>
        <v>60</v>
      </c>
      <c r="G134" t="s">
        <v>91</v>
      </c>
      <c r="H134">
        <v>0</v>
      </c>
      <c r="I134">
        <v>0</v>
      </c>
      <c r="J134">
        <v>0</v>
      </c>
      <c r="K134">
        <f t="shared" si="76"/>
        <v>0</v>
      </c>
    </row>
    <row r="135" spans="1:20" x14ac:dyDescent="0.25">
      <c r="A135" t="s">
        <v>93</v>
      </c>
      <c r="B135">
        <v>51</v>
      </c>
      <c r="C135">
        <v>10</v>
      </c>
      <c r="D135">
        <v>43</v>
      </c>
      <c r="E135">
        <f t="shared" si="77"/>
        <v>53</v>
      </c>
      <c r="G135" t="s">
        <v>93</v>
      </c>
      <c r="H135">
        <v>0</v>
      </c>
      <c r="I135">
        <v>0</v>
      </c>
      <c r="J135">
        <v>0</v>
      </c>
      <c r="K135">
        <f t="shared" si="76"/>
        <v>0</v>
      </c>
    </row>
    <row r="136" spans="1:20" x14ac:dyDescent="0.25">
      <c r="A136" t="s">
        <v>94</v>
      </c>
      <c r="B136">
        <v>73</v>
      </c>
      <c r="C136">
        <v>18</v>
      </c>
      <c r="D136">
        <v>31</v>
      </c>
      <c r="E136">
        <f t="shared" ref="E136" si="78">SUM(C136:D136)</f>
        <v>49</v>
      </c>
      <c r="G136" t="s">
        <v>94</v>
      </c>
      <c r="H136">
        <v>0</v>
      </c>
      <c r="I136">
        <v>0</v>
      </c>
      <c r="J136">
        <v>0</v>
      </c>
      <c r="K136">
        <f t="shared" si="76"/>
        <v>0</v>
      </c>
    </row>
    <row r="137" spans="1:20" x14ac:dyDescent="0.25">
      <c r="A137" t="s">
        <v>95</v>
      </c>
      <c r="B137">
        <v>48</v>
      </c>
      <c r="C137">
        <v>16</v>
      </c>
      <c r="D137">
        <v>34</v>
      </c>
      <c r="E137">
        <f t="shared" ref="E137" si="79">SUM(C137:D137)</f>
        <v>50</v>
      </c>
      <c r="G137" t="s">
        <v>95</v>
      </c>
      <c r="H137">
        <v>0</v>
      </c>
      <c r="I137">
        <v>0</v>
      </c>
      <c r="J137">
        <v>0</v>
      </c>
      <c r="K137">
        <f t="shared" si="76"/>
        <v>0</v>
      </c>
    </row>
    <row r="138" spans="1:20" x14ac:dyDescent="0.25">
      <c r="A138" s="2" t="s">
        <v>99</v>
      </c>
      <c r="B138">
        <v>53</v>
      </c>
      <c r="C138">
        <v>12</v>
      </c>
      <c r="D138">
        <v>35</v>
      </c>
      <c r="E138">
        <f t="shared" ref="E138" si="80">SUM(C138:D138)</f>
        <v>47</v>
      </c>
      <c r="G138" s="2" t="s">
        <v>99</v>
      </c>
      <c r="H138">
        <v>0</v>
      </c>
      <c r="I138">
        <v>0</v>
      </c>
      <c r="J138">
        <v>0</v>
      </c>
      <c r="K138">
        <f t="shared" si="76"/>
        <v>0</v>
      </c>
    </row>
    <row r="139" spans="1:20" x14ac:dyDescent="0.25">
      <c r="A139" s="2" t="s">
        <v>100</v>
      </c>
      <c r="B139">
        <v>60</v>
      </c>
      <c r="C139">
        <v>10</v>
      </c>
      <c r="D139">
        <v>32</v>
      </c>
      <c r="E139">
        <f t="shared" ref="E139" si="81">SUM(C139:D139)</f>
        <v>42</v>
      </c>
      <c r="G139" s="2" t="s">
        <v>100</v>
      </c>
      <c r="H139">
        <v>0</v>
      </c>
      <c r="I139">
        <v>1</v>
      </c>
      <c r="J139">
        <v>0</v>
      </c>
      <c r="K139">
        <f t="shared" si="75"/>
        <v>1</v>
      </c>
      <c r="M139" s="4" t="s">
        <v>110</v>
      </c>
      <c r="N139" s="4"/>
      <c r="O139" s="4"/>
      <c r="P139" s="4"/>
      <c r="Q139" s="4"/>
      <c r="R139" s="4"/>
      <c r="S139" s="4"/>
      <c r="T139" s="4"/>
    </row>
    <row r="140" spans="1:20" x14ac:dyDescent="0.25">
      <c r="A140" s="2" t="s">
        <v>103</v>
      </c>
      <c r="B140">
        <v>52</v>
      </c>
      <c r="C140" s="7">
        <v>10</v>
      </c>
      <c r="D140" s="7">
        <v>14</v>
      </c>
      <c r="E140">
        <f t="shared" ref="E140" si="82">SUM(C140:D140)</f>
        <v>24</v>
      </c>
      <c r="G140" s="2" t="s">
        <v>103</v>
      </c>
      <c r="H140">
        <v>19</v>
      </c>
      <c r="I140" s="7">
        <v>9</v>
      </c>
      <c r="J140" s="7">
        <v>16</v>
      </c>
      <c r="K140">
        <f t="shared" si="75"/>
        <v>25</v>
      </c>
    </row>
    <row r="141" spans="1:20" x14ac:dyDescent="0.25">
      <c r="A141" s="2" t="s">
        <v>111</v>
      </c>
      <c r="B141" s="5">
        <v>62</v>
      </c>
      <c r="C141" s="7">
        <v>16</v>
      </c>
      <c r="D141" s="7">
        <v>11</v>
      </c>
      <c r="E141" s="5">
        <f t="shared" ref="E141" si="83">SUM(C141:D141)</f>
        <v>27</v>
      </c>
      <c r="F141" s="5"/>
      <c r="G141" s="7" t="s">
        <v>111</v>
      </c>
      <c r="H141" s="5">
        <v>33</v>
      </c>
      <c r="I141" s="7">
        <v>11</v>
      </c>
      <c r="J141" s="7">
        <v>26</v>
      </c>
      <c r="K141" s="5">
        <f t="shared" ref="K141" si="84">SUM(I141:J141)</f>
        <v>37</v>
      </c>
    </row>
    <row r="142" spans="1:20" x14ac:dyDescent="0.25">
      <c r="A142" s="2" t="s">
        <v>112</v>
      </c>
      <c r="B142" s="5">
        <v>73</v>
      </c>
      <c r="C142" s="7">
        <v>8</v>
      </c>
      <c r="D142" s="7">
        <v>15</v>
      </c>
      <c r="E142" s="5">
        <f t="shared" ref="E142:E143" si="85">SUM(C142:D142)</f>
        <v>23</v>
      </c>
      <c r="F142" s="5"/>
      <c r="G142" s="7" t="s">
        <v>112</v>
      </c>
      <c r="H142" s="5">
        <v>54</v>
      </c>
      <c r="I142" s="7">
        <v>10</v>
      </c>
      <c r="J142" s="7">
        <v>28</v>
      </c>
      <c r="K142" s="5">
        <f t="shared" ref="K142:K143" si="86">SUM(I142:J142)</f>
        <v>38</v>
      </c>
      <c r="M142" s="4" t="s">
        <v>113</v>
      </c>
      <c r="N142" s="4"/>
      <c r="O142" s="4"/>
      <c r="P142" s="4"/>
    </row>
    <row r="143" spans="1:20" x14ac:dyDescent="0.25">
      <c r="A143" s="2" t="s">
        <v>129</v>
      </c>
      <c r="B143" s="5">
        <v>115</v>
      </c>
      <c r="C143" s="7">
        <v>9</v>
      </c>
      <c r="D143" s="7">
        <v>13</v>
      </c>
      <c r="E143" s="5">
        <f t="shared" si="85"/>
        <v>22</v>
      </c>
      <c r="F143" s="5"/>
      <c r="G143" s="2" t="s">
        <v>129</v>
      </c>
      <c r="H143" s="5">
        <v>75</v>
      </c>
      <c r="I143" s="7">
        <v>6</v>
      </c>
      <c r="J143" s="7">
        <v>26</v>
      </c>
      <c r="K143" s="5">
        <f t="shared" si="86"/>
        <v>32</v>
      </c>
      <c r="M143" s="5"/>
      <c r="N143" s="5"/>
      <c r="O143" s="5"/>
      <c r="P143" s="5"/>
    </row>
    <row r="144" spans="1:20" x14ac:dyDescent="0.25">
      <c r="A144" s="2" t="s">
        <v>134</v>
      </c>
      <c r="B144" s="5">
        <v>69</v>
      </c>
      <c r="C144" s="7">
        <v>6</v>
      </c>
      <c r="D144" s="7">
        <v>14</v>
      </c>
      <c r="E144" s="5">
        <f t="shared" ref="E144" si="87">SUM(C144:D144)</f>
        <v>20</v>
      </c>
      <c r="F144" s="5"/>
      <c r="G144" s="2" t="s">
        <v>134</v>
      </c>
      <c r="H144" s="5">
        <v>51</v>
      </c>
      <c r="I144" s="7">
        <v>2</v>
      </c>
      <c r="J144" s="7">
        <v>24</v>
      </c>
      <c r="K144" s="5">
        <f t="shared" ref="K144" si="88">SUM(I144:J144)</f>
        <v>26</v>
      </c>
      <c r="M144" s="5"/>
      <c r="N144" s="5"/>
      <c r="O144" s="5"/>
      <c r="P144" s="5"/>
    </row>
    <row r="145" spans="1:11" x14ac:dyDescent="0.25">
      <c r="A145" s="1" t="s">
        <v>38</v>
      </c>
      <c r="G145" s="1" t="s">
        <v>114</v>
      </c>
    </row>
    <row r="146" spans="1:11" x14ac:dyDescent="0.25">
      <c r="A146" t="s">
        <v>15</v>
      </c>
      <c r="B146" t="s">
        <v>16</v>
      </c>
      <c r="C146" t="s">
        <v>17</v>
      </c>
      <c r="D146" t="s">
        <v>18</v>
      </c>
      <c r="E146" t="s">
        <v>19</v>
      </c>
      <c r="G146" t="s">
        <v>15</v>
      </c>
      <c r="H146" t="s">
        <v>16</v>
      </c>
      <c r="I146" t="s">
        <v>17</v>
      </c>
      <c r="J146" t="s">
        <v>18</v>
      </c>
      <c r="K146" t="s">
        <v>19</v>
      </c>
    </row>
    <row r="147" spans="1:11" hidden="1" x14ac:dyDescent="0.25">
      <c r="A147" t="s">
        <v>20</v>
      </c>
      <c r="B147">
        <v>31</v>
      </c>
      <c r="C147">
        <v>21</v>
      </c>
      <c r="D147">
        <v>22</v>
      </c>
      <c r="E147">
        <f t="shared" ref="E147:E159" si="89">SUM(C147:D147)</f>
        <v>43</v>
      </c>
      <c r="G147" t="s">
        <v>20</v>
      </c>
      <c r="H147">
        <v>31</v>
      </c>
      <c r="I147">
        <v>21</v>
      </c>
      <c r="J147">
        <v>22</v>
      </c>
      <c r="K147">
        <f t="shared" ref="K147:K164" si="90">SUM(I147:J147)</f>
        <v>43</v>
      </c>
    </row>
    <row r="148" spans="1:11" hidden="1" x14ac:dyDescent="0.25">
      <c r="A148" t="s">
        <v>21</v>
      </c>
      <c r="B148">
        <v>23</v>
      </c>
      <c r="C148">
        <v>10</v>
      </c>
      <c r="D148">
        <v>27</v>
      </c>
      <c r="E148">
        <f t="shared" si="89"/>
        <v>37</v>
      </c>
      <c r="G148" t="s">
        <v>21</v>
      </c>
      <c r="H148">
        <v>23</v>
      </c>
      <c r="I148">
        <v>10</v>
      </c>
      <c r="J148">
        <v>27</v>
      </c>
      <c r="K148">
        <f t="shared" si="90"/>
        <v>37</v>
      </c>
    </row>
    <row r="149" spans="1:11" hidden="1" x14ac:dyDescent="0.25">
      <c r="A149" t="s">
        <v>22</v>
      </c>
      <c r="B149">
        <v>19</v>
      </c>
      <c r="C149">
        <v>9</v>
      </c>
      <c r="D149">
        <v>23</v>
      </c>
      <c r="E149">
        <f t="shared" si="89"/>
        <v>32</v>
      </c>
      <c r="G149" t="s">
        <v>22</v>
      </c>
      <c r="H149">
        <v>19</v>
      </c>
      <c r="I149">
        <v>9</v>
      </c>
      <c r="J149">
        <v>23</v>
      </c>
      <c r="K149">
        <f t="shared" si="90"/>
        <v>32</v>
      </c>
    </row>
    <row r="150" spans="1:11" hidden="1" x14ac:dyDescent="0.25">
      <c r="A150" t="s">
        <v>23</v>
      </c>
      <c r="B150">
        <v>19</v>
      </c>
      <c r="C150">
        <v>14</v>
      </c>
      <c r="D150">
        <v>11</v>
      </c>
      <c r="E150">
        <f t="shared" si="89"/>
        <v>25</v>
      </c>
      <c r="G150" t="s">
        <v>23</v>
      </c>
      <c r="H150">
        <v>19</v>
      </c>
      <c r="I150">
        <v>14</v>
      </c>
      <c r="J150">
        <v>11</v>
      </c>
      <c r="K150">
        <f t="shared" si="90"/>
        <v>25</v>
      </c>
    </row>
    <row r="151" spans="1:11" hidden="1" x14ac:dyDescent="0.25">
      <c r="A151" t="s">
        <v>24</v>
      </c>
      <c r="B151">
        <v>17</v>
      </c>
      <c r="C151">
        <v>14</v>
      </c>
      <c r="D151">
        <v>15</v>
      </c>
      <c r="E151">
        <f t="shared" si="89"/>
        <v>29</v>
      </c>
      <c r="G151" t="s">
        <v>24</v>
      </c>
      <c r="H151">
        <v>17</v>
      </c>
      <c r="I151">
        <v>14</v>
      </c>
      <c r="J151">
        <v>15</v>
      </c>
      <c r="K151">
        <f t="shared" si="90"/>
        <v>29</v>
      </c>
    </row>
    <row r="152" spans="1:11" hidden="1" x14ac:dyDescent="0.25">
      <c r="A152" t="s">
        <v>25</v>
      </c>
      <c r="B152">
        <v>6</v>
      </c>
      <c r="C152">
        <v>5</v>
      </c>
      <c r="D152">
        <v>15</v>
      </c>
      <c r="E152">
        <f t="shared" si="89"/>
        <v>20</v>
      </c>
      <c r="G152" t="s">
        <v>25</v>
      </c>
      <c r="H152">
        <v>6</v>
      </c>
      <c r="I152">
        <v>5</v>
      </c>
      <c r="J152">
        <v>15</v>
      </c>
      <c r="K152">
        <f t="shared" si="90"/>
        <v>20</v>
      </c>
    </row>
    <row r="153" spans="1:11" hidden="1" x14ac:dyDescent="0.25">
      <c r="A153" t="s">
        <v>26</v>
      </c>
      <c r="B153">
        <v>17</v>
      </c>
      <c r="C153">
        <v>11</v>
      </c>
      <c r="D153">
        <v>9</v>
      </c>
      <c r="E153">
        <f t="shared" si="89"/>
        <v>20</v>
      </c>
      <c r="G153" t="s">
        <v>26</v>
      </c>
      <c r="H153">
        <v>17</v>
      </c>
      <c r="I153">
        <v>11</v>
      </c>
      <c r="J153">
        <v>9</v>
      </c>
      <c r="K153">
        <f t="shared" si="90"/>
        <v>20</v>
      </c>
    </row>
    <row r="154" spans="1:11" hidden="1" x14ac:dyDescent="0.25">
      <c r="A154" t="s">
        <v>27</v>
      </c>
      <c r="B154">
        <v>16</v>
      </c>
      <c r="C154">
        <v>9</v>
      </c>
      <c r="D154">
        <v>15</v>
      </c>
      <c r="E154">
        <f t="shared" si="89"/>
        <v>24</v>
      </c>
      <c r="G154" t="s">
        <v>27</v>
      </c>
      <c r="H154">
        <v>16</v>
      </c>
      <c r="I154">
        <v>9</v>
      </c>
      <c r="J154">
        <v>15</v>
      </c>
      <c r="K154">
        <f t="shared" si="90"/>
        <v>24</v>
      </c>
    </row>
    <row r="155" spans="1:11" hidden="1" x14ac:dyDescent="0.25">
      <c r="A155" t="s">
        <v>28</v>
      </c>
      <c r="B155">
        <v>22</v>
      </c>
      <c r="C155">
        <v>8</v>
      </c>
      <c r="D155">
        <v>14</v>
      </c>
      <c r="E155">
        <f t="shared" si="89"/>
        <v>22</v>
      </c>
      <c r="G155" t="s">
        <v>28</v>
      </c>
      <c r="H155">
        <v>22</v>
      </c>
      <c r="I155">
        <v>8</v>
      </c>
      <c r="J155">
        <v>14</v>
      </c>
      <c r="K155">
        <f t="shared" si="90"/>
        <v>22</v>
      </c>
    </row>
    <row r="156" spans="1:11" x14ac:dyDescent="0.25">
      <c r="A156" t="s">
        <v>29</v>
      </c>
      <c r="B156">
        <v>29</v>
      </c>
      <c r="C156">
        <v>19</v>
      </c>
      <c r="D156">
        <v>14</v>
      </c>
      <c r="E156">
        <f t="shared" si="89"/>
        <v>33</v>
      </c>
      <c r="G156" t="s">
        <v>87</v>
      </c>
      <c r="H156">
        <v>0</v>
      </c>
      <c r="I156">
        <v>0</v>
      </c>
      <c r="J156">
        <v>0</v>
      </c>
      <c r="K156">
        <f t="shared" si="90"/>
        <v>0</v>
      </c>
    </row>
    <row r="157" spans="1:11" x14ac:dyDescent="0.25">
      <c r="A157" t="s">
        <v>30</v>
      </c>
      <c r="B157">
        <v>36</v>
      </c>
      <c r="C157">
        <v>12</v>
      </c>
      <c r="D157">
        <v>22</v>
      </c>
      <c r="E157">
        <f t="shared" si="89"/>
        <v>34</v>
      </c>
      <c r="G157" t="s">
        <v>91</v>
      </c>
      <c r="H157">
        <v>0</v>
      </c>
      <c r="I157">
        <v>0</v>
      </c>
      <c r="J157">
        <v>0</v>
      </c>
      <c r="K157">
        <f t="shared" si="90"/>
        <v>0</v>
      </c>
    </row>
    <row r="158" spans="1:11" x14ac:dyDescent="0.25">
      <c r="A158" t="s">
        <v>60</v>
      </c>
      <c r="B158">
        <v>33</v>
      </c>
      <c r="C158">
        <v>16</v>
      </c>
      <c r="D158">
        <v>21</v>
      </c>
      <c r="E158">
        <f t="shared" si="89"/>
        <v>37</v>
      </c>
      <c r="G158" t="s">
        <v>93</v>
      </c>
      <c r="H158">
        <v>0</v>
      </c>
      <c r="I158">
        <v>0</v>
      </c>
      <c r="J158">
        <v>0</v>
      </c>
      <c r="K158">
        <f t="shared" si="90"/>
        <v>0</v>
      </c>
    </row>
    <row r="159" spans="1:11" x14ac:dyDescent="0.25">
      <c r="A159" t="s">
        <v>62</v>
      </c>
      <c r="B159">
        <v>45</v>
      </c>
      <c r="C159">
        <v>14</v>
      </c>
      <c r="D159">
        <v>24</v>
      </c>
      <c r="E159">
        <f t="shared" si="89"/>
        <v>38</v>
      </c>
      <c r="G159" t="s">
        <v>94</v>
      </c>
      <c r="H159">
        <v>0</v>
      </c>
      <c r="I159">
        <v>0</v>
      </c>
      <c r="J159">
        <v>0</v>
      </c>
      <c r="K159">
        <f t="shared" si="90"/>
        <v>0</v>
      </c>
    </row>
    <row r="160" spans="1:11" x14ac:dyDescent="0.25">
      <c r="A160" t="s">
        <v>76</v>
      </c>
      <c r="B160">
        <v>53</v>
      </c>
      <c r="C160">
        <v>15</v>
      </c>
      <c r="D160">
        <v>18</v>
      </c>
      <c r="E160">
        <f t="shared" ref="E160:E165" si="91">SUM(C160:D160)</f>
        <v>33</v>
      </c>
      <c r="G160" t="s">
        <v>95</v>
      </c>
      <c r="H160">
        <v>0</v>
      </c>
      <c r="I160">
        <v>0</v>
      </c>
      <c r="J160">
        <v>0</v>
      </c>
      <c r="K160">
        <f t="shared" si="90"/>
        <v>0</v>
      </c>
    </row>
    <row r="161" spans="1:19" x14ac:dyDescent="0.25">
      <c r="A161" t="s">
        <v>83</v>
      </c>
      <c r="B161">
        <v>53</v>
      </c>
      <c r="C161">
        <v>16</v>
      </c>
      <c r="D161">
        <v>18</v>
      </c>
      <c r="E161">
        <f t="shared" si="91"/>
        <v>34</v>
      </c>
      <c r="G161" s="2" t="s">
        <v>99</v>
      </c>
      <c r="H161">
        <v>0</v>
      </c>
      <c r="I161">
        <v>0</v>
      </c>
      <c r="J161">
        <v>0</v>
      </c>
      <c r="K161">
        <f t="shared" si="90"/>
        <v>0</v>
      </c>
    </row>
    <row r="162" spans="1:19" x14ac:dyDescent="0.25">
      <c r="A162" t="s">
        <v>84</v>
      </c>
      <c r="B162">
        <v>61</v>
      </c>
      <c r="C162">
        <v>17</v>
      </c>
      <c r="D162">
        <v>25</v>
      </c>
      <c r="E162">
        <f t="shared" si="91"/>
        <v>42</v>
      </c>
      <c r="G162" s="2" t="s">
        <v>100</v>
      </c>
      <c r="H162">
        <v>0</v>
      </c>
      <c r="I162">
        <v>0</v>
      </c>
      <c r="J162">
        <v>0</v>
      </c>
      <c r="K162">
        <f t="shared" si="90"/>
        <v>0</v>
      </c>
    </row>
    <row r="163" spans="1:19" x14ac:dyDescent="0.25">
      <c r="A163" t="s">
        <v>87</v>
      </c>
      <c r="B163">
        <v>71</v>
      </c>
      <c r="C163">
        <v>28</v>
      </c>
      <c r="D163">
        <v>29</v>
      </c>
      <c r="E163">
        <f t="shared" si="91"/>
        <v>57</v>
      </c>
      <c r="G163" s="2" t="s">
        <v>103</v>
      </c>
      <c r="H163">
        <v>0</v>
      </c>
      <c r="I163">
        <v>0</v>
      </c>
      <c r="J163">
        <v>0</v>
      </c>
      <c r="K163">
        <f t="shared" si="90"/>
        <v>0</v>
      </c>
    </row>
    <row r="164" spans="1:19" x14ac:dyDescent="0.25">
      <c r="A164" t="s">
        <v>91</v>
      </c>
      <c r="B164">
        <v>47</v>
      </c>
      <c r="C164">
        <v>15</v>
      </c>
      <c r="D164">
        <v>38</v>
      </c>
      <c r="E164">
        <f t="shared" si="91"/>
        <v>53</v>
      </c>
      <c r="G164" s="2" t="s">
        <v>111</v>
      </c>
      <c r="H164">
        <v>0</v>
      </c>
      <c r="I164">
        <v>0</v>
      </c>
      <c r="J164">
        <v>0</v>
      </c>
      <c r="K164">
        <f t="shared" si="90"/>
        <v>0</v>
      </c>
    </row>
    <row r="165" spans="1:19" x14ac:dyDescent="0.25">
      <c r="A165" t="s">
        <v>93</v>
      </c>
      <c r="B165">
        <v>36</v>
      </c>
      <c r="C165">
        <v>13</v>
      </c>
      <c r="D165">
        <v>27</v>
      </c>
      <c r="E165">
        <f t="shared" si="91"/>
        <v>40</v>
      </c>
      <c r="G165" s="8" t="s">
        <v>112</v>
      </c>
      <c r="H165" s="9" t="s">
        <v>82</v>
      </c>
      <c r="I165" s="4">
        <v>11</v>
      </c>
      <c r="J165" s="4">
        <v>0</v>
      </c>
      <c r="K165" s="4">
        <f>SUM(I165:J165)</f>
        <v>11</v>
      </c>
      <c r="M165" s="4" t="s">
        <v>115</v>
      </c>
      <c r="N165" s="4"/>
      <c r="O165" s="4"/>
      <c r="P165" s="4"/>
      <c r="Q165" s="4"/>
      <c r="R165" s="4"/>
      <c r="S165" s="4"/>
    </row>
    <row r="166" spans="1:19" x14ac:dyDescent="0.25">
      <c r="A166" t="s">
        <v>94</v>
      </c>
      <c r="B166">
        <v>69</v>
      </c>
      <c r="C166">
        <v>23</v>
      </c>
      <c r="D166">
        <v>30</v>
      </c>
      <c r="E166">
        <f t="shared" ref="E166" si="92">SUM(C166:D166)</f>
        <v>53</v>
      </c>
      <c r="M166" s="4" t="s">
        <v>116</v>
      </c>
      <c r="N166" s="4"/>
      <c r="O166" s="4"/>
      <c r="P166" s="4"/>
      <c r="Q166" s="4"/>
      <c r="R166" s="4"/>
      <c r="S166" s="4"/>
    </row>
    <row r="167" spans="1:19" x14ac:dyDescent="0.25">
      <c r="A167" t="s">
        <v>95</v>
      </c>
      <c r="B167">
        <v>56</v>
      </c>
      <c r="C167">
        <v>21</v>
      </c>
      <c r="D167">
        <v>25</v>
      </c>
      <c r="E167">
        <f t="shared" ref="E167" si="93">SUM(C167:D167)</f>
        <v>46</v>
      </c>
      <c r="G167" t="s">
        <v>82</v>
      </c>
      <c r="H167" t="s">
        <v>82</v>
      </c>
      <c r="I167" t="s">
        <v>82</v>
      </c>
      <c r="J167" t="s">
        <v>82</v>
      </c>
      <c r="K167" t="s">
        <v>82</v>
      </c>
      <c r="M167" s="4" t="s">
        <v>117</v>
      </c>
      <c r="N167" s="4"/>
      <c r="O167" s="4"/>
      <c r="P167" s="4"/>
      <c r="Q167" s="4"/>
      <c r="R167" s="4"/>
      <c r="S167" s="4"/>
    </row>
    <row r="168" spans="1:19" x14ac:dyDescent="0.25">
      <c r="A168" s="2" t="s">
        <v>99</v>
      </c>
      <c r="B168">
        <v>51</v>
      </c>
      <c r="C168">
        <v>12</v>
      </c>
      <c r="D168">
        <v>32</v>
      </c>
      <c r="E168">
        <f t="shared" ref="E168" si="94">SUM(C168:D168)</f>
        <v>44</v>
      </c>
      <c r="G168" t="s">
        <v>82</v>
      </c>
      <c r="H168" t="s">
        <v>82</v>
      </c>
      <c r="I168" t="s">
        <v>82</v>
      </c>
      <c r="J168" t="s">
        <v>82</v>
      </c>
      <c r="K168" t="s">
        <v>82</v>
      </c>
      <c r="M168" s="10" t="s">
        <v>126</v>
      </c>
      <c r="N168" s="10"/>
      <c r="O168" s="10"/>
      <c r="P168" s="10"/>
      <c r="Q168" s="10"/>
      <c r="R168" s="10"/>
    </row>
    <row r="169" spans="1:19" x14ac:dyDescent="0.25">
      <c r="A169" s="2" t="s">
        <v>100</v>
      </c>
      <c r="B169">
        <v>53</v>
      </c>
      <c r="C169">
        <v>12</v>
      </c>
      <c r="D169">
        <v>29</v>
      </c>
      <c r="E169">
        <f t="shared" ref="E169" si="95">SUM(C169:D169)</f>
        <v>41</v>
      </c>
      <c r="G169" t="s">
        <v>82</v>
      </c>
      <c r="H169" t="s">
        <v>82</v>
      </c>
      <c r="I169" t="s">
        <v>82</v>
      </c>
      <c r="J169" t="s">
        <v>82</v>
      </c>
      <c r="K169" t="s">
        <v>82</v>
      </c>
    </row>
    <row r="170" spans="1:19" x14ac:dyDescent="0.25">
      <c r="A170" s="2" t="s">
        <v>103</v>
      </c>
      <c r="B170">
        <v>40</v>
      </c>
      <c r="C170">
        <v>13</v>
      </c>
      <c r="D170">
        <v>22</v>
      </c>
      <c r="E170">
        <f t="shared" ref="E170" si="96">SUM(C170:D170)</f>
        <v>35</v>
      </c>
      <c r="G170" s="2" t="s">
        <v>82</v>
      </c>
      <c r="H170" t="s">
        <v>82</v>
      </c>
      <c r="I170" t="s">
        <v>82</v>
      </c>
      <c r="J170" t="s">
        <v>82</v>
      </c>
      <c r="K170" t="s">
        <v>82</v>
      </c>
    </row>
    <row r="171" spans="1:19" x14ac:dyDescent="0.25">
      <c r="A171" s="2" t="s">
        <v>111</v>
      </c>
      <c r="B171">
        <v>58</v>
      </c>
      <c r="C171">
        <v>10</v>
      </c>
      <c r="D171">
        <v>12</v>
      </c>
      <c r="E171">
        <f t="shared" ref="E171" si="97">SUM(C171:D171)</f>
        <v>22</v>
      </c>
      <c r="G171" t="s">
        <v>82</v>
      </c>
      <c r="H171" t="s">
        <v>82</v>
      </c>
      <c r="I171" t="s">
        <v>82</v>
      </c>
      <c r="J171" t="s">
        <v>82</v>
      </c>
      <c r="K171" t="s">
        <v>82</v>
      </c>
    </row>
    <row r="172" spans="1:19" x14ac:dyDescent="0.25">
      <c r="A172" s="8" t="s">
        <v>112</v>
      </c>
      <c r="B172" s="4">
        <v>92</v>
      </c>
      <c r="C172" s="4">
        <v>11</v>
      </c>
      <c r="D172" s="4">
        <v>17</v>
      </c>
      <c r="E172" s="4">
        <f t="shared" ref="E172:E173" si="98">SUM(C172:D172)</f>
        <v>28</v>
      </c>
      <c r="G172" t="s">
        <v>82</v>
      </c>
      <c r="H172" t="s">
        <v>82</v>
      </c>
      <c r="I172" t="s">
        <v>82</v>
      </c>
      <c r="J172" t="s">
        <v>82</v>
      </c>
      <c r="K172" t="s">
        <v>82</v>
      </c>
      <c r="M172" s="2" t="s">
        <v>130</v>
      </c>
    </row>
    <row r="173" spans="1:19" x14ac:dyDescent="0.25">
      <c r="A173" s="2" t="s">
        <v>129</v>
      </c>
      <c r="B173" s="5">
        <v>84</v>
      </c>
      <c r="C173" s="5">
        <v>8</v>
      </c>
      <c r="D173" s="5">
        <v>22</v>
      </c>
      <c r="E173" s="5">
        <f t="shared" si="98"/>
        <v>30</v>
      </c>
      <c r="M173" s="2" t="s">
        <v>135</v>
      </c>
    </row>
    <row r="174" spans="1:19" x14ac:dyDescent="0.25">
      <c r="A174" s="2" t="s">
        <v>134</v>
      </c>
      <c r="B174" s="5">
        <v>90</v>
      </c>
      <c r="C174" s="5">
        <v>9</v>
      </c>
      <c r="D174" s="5">
        <v>11</v>
      </c>
      <c r="E174" s="5">
        <f t="shared" ref="E174" si="99">SUM(C174:D174)</f>
        <v>20</v>
      </c>
    </row>
    <row r="175" spans="1:19" x14ac:dyDescent="0.25">
      <c r="A175" s="1" t="s">
        <v>39</v>
      </c>
      <c r="G175" s="1" t="s">
        <v>57</v>
      </c>
      <c r="M175" s="1" t="s">
        <v>58</v>
      </c>
    </row>
    <row r="176" spans="1:19" x14ac:dyDescent="0.25">
      <c r="A176" t="s">
        <v>15</v>
      </c>
      <c r="B176" t="s">
        <v>16</v>
      </c>
      <c r="C176" t="s">
        <v>17</v>
      </c>
      <c r="D176" t="s">
        <v>18</v>
      </c>
      <c r="E176" t="s">
        <v>19</v>
      </c>
      <c r="G176" t="s">
        <v>15</v>
      </c>
      <c r="H176" t="s">
        <v>31</v>
      </c>
      <c r="I176" t="s">
        <v>32</v>
      </c>
      <c r="J176" t="s">
        <v>33</v>
      </c>
      <c r="K176" t="s">
        <v>19</v>
      </c>
      <c r="M176" s="2" t="s">
        <v>15</v>
      </c>
      <c r="N176" s="2" t="s">
        <v>34</v>
      </c>
      <c r="O176" s="2" t="s">
        <v>35</v>
      </c>
      <c r="P176" s="2" t="s">
        <v>19</v>
      </c>
    </row>
    <row r="177" spans="1:16" hidden="1" x14ac:dyDescent="0.25">
      <c r="A177" t="s">
        <v>20</v>
      </c>
      <c r="B177">
        <v>40</v>
      </c>
      <c r="C177">
        <v>23</v>
      </c>
      <c r="D177">
        <v>88</v>
      </c>
      <c r="E177">
        <f t="shared" ref="E177:E189" si="100">SUM(C177:D177)</f>
        <v>111</v>
      </c>
      <c r="G177" t="s">
        <v>20</v>
      </c>
      <c r="H177">
        <v>52</v>
      </c>
      <c r="I177">
        <v>25</v>
      </c>
      <c r="J177">
        <v>53</v>
      </c>
      <c r="K177">
        <f t="shared" ref="K177:K189" si="101">SUM(I177:J177)</f>
        <v>78</v>
      </c>
      <c r="M177" t="s">
        <v>20</v>
      </c>
      <c r="N177">
        <v>111</v>
      </c>
      <c r="O177">
        <v>78</v>
      </c>
      <c r="P177">
        <f t="shared" ref="P177:P193" si="102">SUM(N177:O177)</f>
        <v>189</v>
      </c>
    </row>
    <row r="178" spans="1:16" hidden="1" x14ac:dyDescent="0.25">
      <c r="A178" t="s">
        <v>21</v>
      </c>
      <c r="B178">
        <v>43</v>
      </c>
      <c r="C178">
        <v>23</v>
      </c>
      <c r="D178">
        <v>72</v>
      </c>
      <c r="E178">
        <f t="shared" si="100"/>
        <v>95</v>
      </c>
      <c r="G178" t="s">
        <v>21</v>
      </c>
      <c r="H178">
        <v>62</v>
      </c>
      <c r="I178">
        <v>35</v>
      </c>
      <c r="J178">
        <v>84</v>
      </c>
      <c r="K178">
        <f t="shared" si="101"/>
        <v>119</v>
      </c>
      <c r="M178" t="s">
        <v>21</v>
      </c>
      <c r="N178">
        <v>95</v>
      </c>
      <c r="O178">
        <v>119</v>
      </c>
      <c r="P178">
        <f t="shared" si="102"/>
        <v>214</v>
      </c>
    </row>
    <row r="179" spans="1:16" hidden="1" x14ac:dyDescent="0.25">
      <c r="A179" t="s">
        <v>22</v>
      </c>
      <c r="B179">
        <v>34</v>
      </c>
      <c r="C179">
        <v>16</v>
      </c>
      <c r="D179">
        <v>88</v>
      </c>
      <c r="E179">
        <f t="shared" si="100"/>
        <v>104</v>
      </c>
      <c r="G179" t="s">
        <v>22</v>
      </c>
      <c r="H179">
        <v>49</v>
      </c>
      <c r="I179">
        <v>27</v>
      </c>
      <c r="J179">
        <v>85</v>
      </c>
      <c r="K179">
        <f t="shared" si="101"/>
        <v>112</v>
      </c>
      <c r="M179" t="s">
        <v>22</v>
      </c>
      <c r="N179">
        <v>104</v>
      </c>
      <c r="O179">
        <v>112</v>
      </c>
      <c r="P179">
        <f t="shared" si="102"/>
        <v>216</v>
      </c>
    </row>
    <row r="180" spans="1:16" hidden="1" x14ac:dyDescent="0.25">
      <c r="A180" t="s">
        <v>23</v>
      </c>
      <c r="B180">
        <v>47</v>
      </c>
      <c r="C180">
        <v>28</v>
      </c>
      <c r="D180">
        <v>74</v>
      </c>
      <c r="E180">
        <f t="shared" si="100"/>
        <v>102</v>
      </c>
      <c r="G180" t="s">
        <v>23</v>
      </c>
      <c r="H180">
        <v>46</v>
      </c>
      <c r="I180">
        <v>25</v>
      </c>
      <c r="J180">
        <v>101</v>
      </c>
      <c r="K180">
        <f t="shared" si="101"/>
        <v>126</v>
      </c>
      <c r="M180" t="s">
        <v>23</v>
      </c>
      <c r="N180">
        <v>102</v>
      </c>
      <c r="O180">
        <v>126</v>
      </c>
      <c r="P180">
        <f t="shared" si="102"/>
        <v>228</v>
      </c>
    </row>
    <row r="181" spans="1:16" hidden="1" x14ac:dyDescent="0.25">
      <c r="A181" t="s">
        <v>24</v>
      </c>
      <c r="B181">
        <v>49</v>
      </c>
      <c r="C181">
        <v>34</v>
      </c>
      <c r="D181">
        <v>92</v>
      </c>
      <c r="E181">
        <f t="shared" si="100"/>
        <v>126</v>
      </c>
      <c r="G181" t="s">
        <v>24</v>
      </c>
      <c r="H181">
        <v>40</v>
      </c>
      <c r="I181">
        <v>27</v>
      </c>
      <c r="J181">
        <v>70</v>
      </c>
      <c r="K181">
        <f t="shared" si="101"/>
        <v>97</v>
      </c>
      <c r="M181" t="s">
        <v>24</v>
      </c>
      <c r="N181">
        <v>126</v>
      </c>
      <c r="O181">
        <v>97</v>
      </c>
      <c r="P181">
        <f t="shared" si="102"/>
        <v>223</v>
      </c>
    </row>
    <row r="182" spans="1:16" hidden="1" x14ac:dyDescent="0.25">
      <c r="A182" t="s">
        <v>25</v>
      </c>
      <c r="B182">
        <v>46</v>
      </c>
      <c r="C182">
        <v>28</v>
      </c>
      <c r="D182">
        <v>108</v>
      </c>
      <c r="E182">
        <f t="shared" si="100"/>
        <v>136</v>
      </c>
      <c r="G182" t="s">
        <v>25</v>
      </c>
      <c r="H182">
        <v>39</v>
      </c>
      <c r="I182">
        <v>18</v>
      </c>
      <c r="J182">
        <v>87</v>
      </c>
      <c r="K182">
        <f t="shared" si="101"/>
        <v>105</v>
      </c>
      <c r="M182" t="s">
        <v>25</v>
      </c>
      <c r="N182">
        <v>136</v>
      </c>
      <c r="O182">
        <v>105</v>
      </c>
      <c r="P182">
        <f t="shared" si="102"/>
        <v>241</v>
      </c>
    </row>
    <row r="183" spans="1:16" hidden="1" x14ac:dyDescent="0.25">
      <c r="A183" t="s">
        <v>26</v>
      </c>
      <c r="B183">
        <v>56</v>
      </c>
      <c r="C183">
        <v>36</v>
      </c>
      <c r="D183">
        <v>97</v>
      </c>
      <c r="E183">
        <f t="shared" si="100"/>
        <v>133</v>
      </c>
      <c r="G183" t="s">
        <v>26</v>
      </c>
      <c r="H183">
        <v>37</v>
      </c>
      <c r="I183">
        <v>21</v>
      </c>
      <c r="J183">
        <v>72</v>
      </c>
      <c r="K183">
        <f t="shared" si="101"/>
        <v>93</v>
      </c>
      <c r="M183" t="s">
        <v>26</v>
      </c>
      <c r="N183">
        <v>133</v>
      </c>
      <c r="O183">
        <v>93</v>
      </c>
      <c r="P183">
        <f t="shared" si="102"/>
        <v>226</v>
      </c>
    </row>
    <row r="184" spans="1:16" hidden="1" x14ac:dyDescent="0.25">
      <c r="A184" t="s">
        <v>27</v>
      </c>
      <c r="B184">
        <v>67</v>
      </c>
      <c r="C184">
        <v>44</v>
      </c>
      <c r="D184">
        <v>92</v>
      </c>
      <c r="E184">
        <f t="shared" si="100"/>
        <v>136</v>
      </c>
      <c r="G184" t="s">
        <v>27</v>
      </c>
      <c r="H184">
        <v>41</v>
      </c>
      <c r="I184">
        <v>19</v>
      </c>
      <c r="J184">
        <v>56</v>
      </c>
      <c r="K184">
        <f t="shared" si="101"/>
        <v>75</v>
      </c>
      <c r="M184" t="s">
        <v>27</v>
      </c>
      <c r="N184">
        <v>136</v>
      </c>
      <c r="O184">
        <v>75</v>
      </c>
      <c r="P184">
        <f t="shared" si="102"/>
        <v>211</v>
      </c>
    </row>
    <row r="185" spans="1:16" hidden="1" x14ac:dyDescent="0.25">
      <c r="A185" t="s">
        <v>28</v>
      </c>
      <c r="B185">
        <v>57</v>
      </c>
      <c r="C185">
        <v>27</v>
      </c>
      <c r="D185">
        <v>101</v>
      </c>
      <c r="E185">
        <f t="shared" si="100"/>
        <v>128</v>
      </c>
      <c r="G185" t="s">
        <v>28</v>
      </c>
      <c r="H185">
        <v>50</v>
      </c>
      <c r="I185">
        <v>23</v>
      </c>
      <c r="J185">
        <v>61</v>
      </c>
      <c r="K185">
        <f t="shared" si="101"/>
        <v>84</v>
      </c>
      <c r="M185" t="s">
        <v>28</v>
      </c>
      <c r="N185">
        <v>128</v>
      </c>
      <c r="O185">
        <v>84</v>
      </c>
      <c r="P185">
        <f t="shared" si="102"/>
        <v>212</v>
      </c>
    </row>
    <row r="186" spans="1:16" x14ac:dyDescent="0.25">
      <c r="A186" t="s">
        <v>29</v>
      </c>
      <c r="B186">
        <v>60</v>
      </c>
      <c r="C186">
        <v>35</v>
      </c>
      <c r="D186">
        <v>79</v>
      </c>
      <c r="E186">
        <f t="shared" si="100"/>
        <v>114</v>
      </c>
      <c r="G186" t="s">
        <v>29</v>
      </c>
      <c r="H186">
        <v>30</v>
      </c>
      <c r="I186">
        <v>10</v>
      </c>
      <c r="J186">
        <v>64</v>
      </c>
      <c r="K186">
        <f t="shared" si="101"/>
        <v>74</v>
      </c>
      <c r="M186" t="s">
        <v>29</v>
      </c>
      <c r="N186">
        <v>114</v>
      </c>
      <c r="O186">
        <v>74</v>
      </c>
      <c r="P186">
        <f t="shared" si="102"/>
        <v>188</v>
      </c>
    </row>
    <row r="187" spans="1:16" x14ac:dyDescent="0.25">
      <c r="A187" t="s">
        <v>30</v>
      </c>
      <c r="B187">
        <v>63</v>
      </c>
      <c r="C187">
        <v>34</v>
      </c>
      <c r="D187">
        <v>101</v>
      </c>
      <c r="E187">
        <f t="shared" si="100"/>
        <v>135</v>
      </c>
      <c r="G187" t="s">
        <v>30</v>
      </c>
      <c r="H187">
        <v>24</v>
      </c>
      <c r="I187">
        <v>9</v>
      </c>
      <c r="J187">
        <v>49</v>
      </c>
      <c r="K187">
        <f t="shared" si="101"/>
        <v>58</v>
      </c>
      <c r="M187" t="s">
        <v>30</v>
      </c>
      <c r="N187">
        <v>137</v>
      </c>
      <c r="O187">
        <v>58</v>
      </c>
      <c r="P187">
        <f t="shared" si="102"/>
        <v>195</v>
      </c>
    </row>
    <row r="188" spans="1:16" x14ac:dyDescent="0.25">
      <c r="A188" t="s">
        <v>60</v>
      </c>
      <c r="B188">
        <v>69</v>
      </c>
      <c r="C188">
        <v>33</v>
      </c>
      <c r="D188">
        <v>105</v>
      </c>
      <c r="E188">
        <f t="shared" si="100"/>
        <v>138</v>
      </c>
      <c r="G188" t="s">
        <v>60</v>
      </c>
      <c r="H188">
        <v>18</v>
      </c>
      <c r="I188">
        <v>10</v>
      </c>
      <c r="J188">
        <v>44</v>
      </c>
      <c r="K188">
        <f t="shared" si="101"/>
        <v>54</v>
      </c>
      <c r="M188" t="s">
        <v>60</v>
      </c>
      <c r="N188">
        <v>138</v>
      </c>
      <c r="O188">
        <v>54</v>
      </c>
      <c r="P188">
        <f t="shared" si="102"/>
        <v>192</v>
      </c>
    </row>
    <row r="189" spans="1:16" x14ac:dyDescent="0.25">
      <c r="A189" t="s">
        <v>62</v>
      </c>
      <c r="B189">
        <v>81</v>
      </c>
      <c r="C189">
        <v>35</v>
      </c>
      <c r="D189">
        <v>95</v>
      </c>
      <c r="E189">
        <f t="shared" si="100"/>
        <v>130</v>
      </c>
      <c r="G189" t="s">
        <v>62</v>
      </c>
      <c r="H189">
        <v>22</v>
      </c>
      <c r="I189">
        <v>6</v>
      </c>
      <c r="J189">
        <v>37</v>
      </c>
      <c r="K189">
        <f t="shared" si="101"/>
        <v>43</v>
      </c>
      <c r="M189" t="s">
        <v>62</v>
      </c>
      <c r="N189">
        <v>130</v>
      </c>
      <c r="O189">
        <v>43</v>
      </c>
      <c r="P189">
        <f t="shared" si="102"/>
        <v>173</v>
      </c>
    </row>
    <row r="190" spans="1:16" x14ac:dyDescent="0.25">
      <c r="A190" t="s">
        <v>76</v>
      </c>
      <c r="B190">
        <v>135</v>
      </c>
      <c r="C190">
        <v>30</v>
      </c>
      <c r="D190">
        <v>105</v>
      </c>
      <c r="E190">
        <f t="shared" ref="E190:E195" si="103">SUM(C190:D190)</f>
        <v>135</v>
      </c>
      <c r="G190" t="s">
        <v>76</v>
      </c>
      <c r="H190">
        <v>22</v>
      </c>
      <c r="I190">
        <v>9</v>
      </c>
      <c r="J190">
        <v>30</v>
      </c>
      <c r="K190">
        <f t="shared" ref="K190:K195" si="104">SUM(I190:J190)</f>
        <v>39</v>
      </c>
      <c r="M190" t="s">
        <v>76</v>
      </c>
      <c r="N190">
        <v>135</v>
      </c>
      <c r="O190">
        <v>39</v>
      </c>
      <c r="P190">
        <f t="shared" si="102"/>
        <v>174</v>
      </c>
    </row>
    <row r="191" spans="1:16" x14ac:dyDescent="0.25">
      <c r="A191" t="s">
        <v>83</v>
      </c>
      <c r="B191">
        <v>104</v>
      </c>
      <c r="C191">
        <v>40</v>
      </c>
      <c r="D191">
        <v>108</v>
      </c>
      <c r="E191">
        <f t="shared" si="103"/>
        <v>148</v>
      </c>
      <c r="G191" t="s">
        <v>83</v>
      </c>
      <c r="H191">
        <v>27</v>
      </c>
      <c r="I191">
        <v>13</v>
      </c>
      <c r="J191">
        <v>22</v>
      </c>
      <c r="K191">
        <f t="shared" si="104"/>
        <v>35</v>
      </c>
      <c r="M191" t="s">
        <v>83</v>
      </c>
      <c r="N191">
        <v>147</v>
      </c>
      <c r="O191">
        <v>35</v>
      </c>
      <c r="P191">
        <f t="shared" si="102"/>
        <v>182</v>
      </c>
    </row>
    <row r="192" spans="1:16" x14ac:dyDescent="0.25">
      <c r="A192" t="s">
        <v>84</v>
      </c>
      <c r="B192">
        <v>96</v>
      </c>
      <c r="C192">
        <v>32</v>
      </c>
      <c r="D192">
        <v>106</v>
      </c>
      <c r="E192">
        <f t="shared" si="103"/>
        <v>138</v>
      </c>
      <c r="G192" t="s">
        <v>84</v>
      </c>
      <c r="H192">
        <v>39</v>
      </c>
      <c r="I192">
        <v>20</v>
      </c>
      <c r="J192">
        <v>21</v>
      </c>
      <c r="K192">
        <f t="shared" si="104"/>
        <v>41</v>
      </c>
      <c r="M192" t="s">
        <v>84</v>
      </c>
      <c r="N192">
        <v>138</v>
      </c>
      <c r="O192">
        <v>41</v>
      </c>
      <c r="P192">
        <f t="shared" si="102"/>
        <v>179</v>
      </c>
    </row>
    <row r="193" spans="1:16" x14ac:dyDescent="0.25">
      <c r="A193" t="s">
        <v>87</v>
      </c>
      <c r="B193">
        <v>104</v>
      </c>
      <c r="C193">
        <v>39</v>
      </c>
      <c r="D193">
        <v>132</v>
      </c>
      <c r="E193">
        <f t="shared" si="103"/>
        <v>171</v>
      </c>
      <c r="G193" t="s">
        <v>87</v>
      </c>
      <c r="H193">
        <v>22</v>
      </c>
      <c r="I193">
        <v>9</v>
      </c>
      <c r="J193">
        <v>33</v>
      </c>
      <c r="K193">
        <f t="shared" si="104"/>
        <v>42</v>
      </c>
      <c r="M193" t="s">
        <v>87</v>
      </c>
      <c r="N193">
        <v>171</v>
      </c>
      <c r="O193">
        <v>42</v>
      </c>
      <c r="P193">
        <f t="shared" si="102"/>
        <v>213</v>
      </c>
    </row>
    <row r="194" spans="1:16" x14ac:dyDescent="0.25">
      <c r="A194" t="s">
        <v>91</v>
      </c>
      <c r="B194">
        <v>64</v>
      </c>
      <c r="C194">
        <v>33</v>
      </c>
      <c r="D194">
        <v>126</v>
      </c>
      <c r="E194">
        <f t="shared" si="103"/>
        <v>159</v>
      </c>
      <c r="G194" t="s">
        <v>91</v>
      </c>
      <c r="H194">
        <v>33</v>
      </c>
      <c r="I194">
        <v>12</v>
      </c>
      <c r="J194">
        <v>24</v>
      </c>
      <c r="K194">
        <f t="shared" si="104"/>
        <v>36</v>
      </c>
      <c r="M194" t="s">
        <v>91</v>
      </c>
      <c r="N194">
        <v>159</v>
      </c>
      <c r="O194">
        <v>36</v>
      </c>
      <c r="P194">
        <f t="shared" ref="P194" si="105">SUM(N194:O194)</f>
        <v>195</v>
      </c>
    </row>
    <row r="195" spans="1:16" x14ac:dyDescent="0.25">
      <c r="A195" t="s">
        <v>93</v>
      </c>
      <c r="B195">
        <v>96</v>
      </c>
      <c r="C195">
        <v>36</v>
      </c>
      <c r="D195">
        <v>105</v>
      </c>
      <c r="E195">
        <f t="shared" si="103"/>
        <v>141</v>
      </c>
      <c r="G195" t="s">
        <v>93</v>
      </c>
      <c r="H195">
        <v>33</v>
      </c>
      <c r="I195">
        <v>12</v>
      </c>
      <c r="J195">
        <v>22</v>
      </c>
      <c r="K195">
        <f t="shared" si="104"/>
        <v>34</v>
      </c>
      <c r="M195" t="s">
        <v>93</v>
      </c>
      <c r="N195">
        <v>141</v>
      </c>
      <c r="O195">
        <v>34</v>
      </c>
      <c r="P195">
        <f t="shared" ref="P195" si="106">SUM(N195:O195)</f>
        <v>175</v>
      </c>
    </row>
    <row r="196" spans="1:16" x14ac:dyDescent="0.25">
      <c r="A196" t="s">
        <v>94</v>
      </c>
      <c r="B196">
        <v>91</v>
      </c>
      <c r="C196">
        <v>36</v>
      </c>
      <c r="D196">
        <v>106</v>
      </c>
      <c r="E196">
        <f t="shared" ref="E196" si="107">SUM(C196:D196)</f>
        <v>142</v>
      </c>
      <c r="G196" t="s">
        <v>94</v>
      </c>
      <c r="H196">
        <v>22</v>
      </c>
      <c r="I196">
        <v>8</v>
      </c>
      <c r="J196">
        <v>16</v>
      </c>
      <c r="K196">
        <f t="shared" ref="K196" si="108">SUM(I196:J196)</f>
        <v>24</v>
      </c>
      <c r="M196" t="s">
        <v>94</v>
      </c>
      <c r="N196">
        <v>142</v>
      </c>
      <c r="O196">
        <v>24</v>
      </c>
      <c r="P196">
        <f t="shared" ref="P196" si="109">SUM(N196:O196)</f>
        <v>166</v>
      </c>
    </row>
    <row r="197" spans="1:16" x14ac:dyDescent="0.25">
      <c r="A197" t="s">
        <v>95</v>
      </c>
      <c r="B197">
        <v>85</v>
      </c>
      <c r="C197">
        <v>25</v>
      </c>
      <c r="D197">
        <v>111</v>
      </c>
      <c r="E197">
        <f t="shared" ref="E197" si="110">SUM(C197:D197)</f>
        <v>136</v>
      </c>
      <c r="G197" t="s">
        <v>95</v>
      </c>
      <c r="H197">
        <v>27</v>
      </c>
      <c r="I197">
        <v>8</v>
      </c>
      <c r="J197">
        <v>12</v>
      </c>
      <c r="K197">
        <f t="shared" ref="K197" si="111">SUM(I197:J197)</f>
        <v>20</v>
      </c>
      <c r="M197" t="s">
        <v>95</v>
      </c>
      <c r="N197">
        <v>136</v>
      </c>
      <c r="O197">
        <v>20</v>
      </c>
      <c r="P197">
        <f t="shared" ref="P197" si="112">SUM(N197:O197)</f>
        <v>156</v>
      </c>
    </row>
    <row r="198" spans="1:16" x14ac:dyDescent="0.25">
      <c r="A198" s="2" t="s">
        <v>99</v>
      </c>
      <c r="B198">
        <v>89</v>
      </c>
      <c r="C198">
        <v>36</v>
      </c>
      <c r="D198">
        <v>95</v>
      </c>
      <c r="E198">
        <f t="shared" ref="E198" si="113">SUM(C198:D198)</f>
        <v>131</v>
      </c>
      <c r="G198" s="2" t="s">
        <v>99</v>
      </c>
      <c r="H198">
        <v>20</v>
      </c>
      <c r="I198">
        <v>7</v>
      </c>
      <c r="J198">
        <v>14</v>
      </c>
      <c r="K198">
        <f t="shared" ref="K198" si="114">SUM(I198:J198)</f>
        <v>21</v>
      </c>
      <c r="M198" s="2" t="s">
        <v>99</v>
      </c>
      <c r="N198">
        <v>131</v>
      </c>
      <c r="O198">
        <v>21</v>
      </c>
      <c r="P198">
        <f t="shared" ref="P198" si="115">SUM(N198:O198)</f>
        <v>152</v>
      </c>
    </row>
    <row r="199" spans="1:16" x14ac:dyDescent="0.25">
      <c r="A199" s="2" t="s">
        <v>100</v>
      </c>
      <c r="B199">
        <v>63</v>
      </c>
      <c r="C199">
        <v>29</v>
      </c>
      <c r="D199">
        <v>100</v>
      </c>
      <c r="E199">
        <f t="shared" ref="E199" si="116">SUM(C199:D199)</f>
        <v>129</v>
      </c>
      <c r="G199" s="2" t="s">
        <v>100</v>
      </c>
      <c r="H199">
        <v>20</v>
      </c>
      <c r="I199">
        <v>4</v>
      </c>
      <c r="J199">
        <v>13</v>
      </c>
      <c r="K199">
        <f t="shared" ref="K199" si="117">SUM(I199:J199)</f>
        <v>17</v>
      </c>
      <c r="M199" s="2" t="s">
        <v>100</v>
      </c>
      <c r="N199">
        <v>129</v>
      </c>
      <c r="O199">
        <v>17</v>
      </c>
      <c r="P199">
        <f t="shared" ref="P199" si="118">SUM(N199:O199)</f>
        <v>146</v>
      </c>
    </row>
    <row r="200" spans="1:16" x14ac:dyDescent="0.25">
      <c r="A200" s="2" t="s">
        <v>103</v>
      </c>
      <c r="B200">
        <v>59</v>
      </c>
      <c r="C200">
        <v>18</v>
      </c>
      <c r="D200">
        <v>91</v>
      </c>
      <c r="E200">
        <f t="shared" ref="E200" si="119">SUM(C200:D200)</f>
        <v>109</v>
      </c>
      <c r="G200" s="2" t="s">
        <v>103</v>
      </c>
      <c r="H200">
        <v>13</v>
      </c>
      <c r="I200">
        <v>2</v>
      </c>
      <c r="J200">
        <v>9</v>
      </c>
      <c r="K200">
        <f t="shared" ref="K200" si="120">SUM(I200:J200)</f>
        <v>11</v>
      </c>
      <c r="M200" s="2" t="s">
        <v>103</v>
      </c>
      <c r="N200">
        <v>109</v>
      </c>
      <c r="O200">
        <v>11</v>
      </c>
      <c r="P200">
        <f t="shared" ref="P200" si="121">SUM(N200:O200)</f>
        <v>120</v>
      </c>
    </row>
    <row r="201" spans="1:16" x14ac:dyDescent="0.25">
      <c r="A201" s="2" t="s">
        <v>111</v>
      </c>
      <c r="B201">
        <v>79</v>
      </c>
      <c r="C201">
        <v>18</v>
      </c>
      <c r="D201">
        <v>88</v>
      </c>
      <c r="E201">
        <f t="shared" ref="E201" si="122">SUM(C201:D201)</f>
        <v>106</v>
      </c>
      <c r="G201" s="2" t="s">
        <v>111</v>
      </c>
      <c r="H201">
        <v>18</v>
      </c>
      <c r="I201">
        <v>7</v>
      </c>
      <c r="J201">
        <v>4</v>
      </c>
      <c r="K201">
        <f t="shared" ref="K201" si="123">SUM(I201:J201)</f>
        <v>11</v>
      </c>
      <c r="M201" s="2" t="s">
        <v>111</v>
      </c>
      <c r="N201">
        <v>106</v>
      </c>
      <c r="O201">
        <v>11</v>
      </c>
      <c r="P201">
        <f t="shared" ref="P201" si="124">SUM(N201:O201)</f>
        <v>117</v>
      </c>
    </row>
    <row r="202" spans="1:16" x14ac:dyDescent="0.25">
      <c r="A202" s="2" t="s">
        <v>112</v>
      </c>
      <c r="B202">
        <v>112</v>
      </c>
      <c r="C202">
        <v>28</v>
      </c>
      <c r="D202">
        <v>79</v>
      </c>
      <c r="E202">
        <f t="shared" ref="E202:E203" si="125">SUM(C202:D202)</f>
        <v>107</v>
      </c>
      <c r="G202" s="2" t="s">
        <v>112</v>
      </c>
      <c r="H202">
        <v>20</v>
      </c>
      <c r="I202">
        <v>7</v>
      </c>
      <c r="J202">
        <v>7</v>
      </c>
      <c r="K202">
        <f t="shared" ref="K202:K203" si="126">SUM(I202:J202)</f>
        <v>14</v>
      </c>
      <c r="M202" s="2" t="s">
        <v>112</v>
      </c>
      <c r="N202">
        <v>107</v>
      </c>
      <c r="O202">
        <v>14</v>
      </c>
      <c r="P202">
        <f t="shared" ref="P202:P203" si="127">SUM(N202:O202)</f>
        <v>121</v>
      </c>
    </row>
    <row r="203" spans="1:16" x14ac:dyDescent="0.25">
      <c r="A203" s="2" t="s">
        <v>129</v>
      </c>
      <c r="B203">
        <v>114</v>
      </c>
      <c r="C203">
        <v>28</v>
      </c>
      <c r="D203">
        <v>83</v>
      </c>
      <c r="E203">
        <f t="shared" si="125"/>
        <v>111</v>
      </c>
      <c r="G203" s="2" t="s">
        <v>129</v>
      </c>
      <c r="H203">
        <v>32</v>
      </c>
      <c r="I203">
        <v>7</v>
      </c>
      <c r="J203">
        <v>8</v>
      </c>
      <c r="K203">
        <f t="shared" si="126"/>
        <v>15</v>
      </c>
      <c r="M203" s="2" t="s">
        <v>129</v>
      </c>
      <c r="N203">
        <v>111</v>
      </c>
      <c r="O203">
        <v>15</v>
      </c>
      <c r="P203">
        <f t="shared" si="127"/>
        <v>126</v>
      </c>
    </row>
    <row r="204" spans="1:16" x14ac:dyDescent="0.25">
      <c r="A204" s="2" t="s">
        <v>134</v>
      </c>
      <c r="B204">
        <v>84</v>
      </c>
      <c r="C204">
        <v>23</v>
      </c>
      <c r="D204">
        <v>84</v>
      </c>
      <c r="E204">
        <f t="shared" ref="E204" si="128">SUM(C204:D204)</f>
        <v>107</v>
      </c>
      <c r="G204" s="2" t="s">
        <v>134</v>
      </c>
      <c r="H204">
        <v>30</v>
      </c>
      <c r="I204">
        <v>6</v>
      </c>
      <c r="J204">
        <v>8</v>
      </c>
      <c r="K204">
        <f t="shared" ref="K204" si="129">SUM(I204:J204)</f>
        <v>14</v>
      </c>
      <c r="M204" s="2" t="s">
        <v>134</v>
      </c>
      <c r="N204">
        <v>107</v>
      </c>
      <c r="O204">
        <v>14</v>
      </c>
      <c r="P204">
        <f t="shared" ref="P204" si="130">SUM(N204:O204)</f>
        <v>121</v>
      </c>
    </row>
    <row r="205" spans="1:16" x14ac:dyDescent="0.25">
      <c r="A205" s="1" t="s">
        <v>80</v>
      </c>
      <c r="G205" s="1" t="s">
        <v>81</v>
      </c>
      <c r="M205" s="1" t="s">
        <v>40</v>
      </c>
    </row>
    <row r="206" spans="1:16" x14ac:dyDescent="0.25">
      <c r="A206" t="s">
        <v>15</v>
      </c>
      <c r="B206" t="s">
        <v>16</v>
      </c>
      <c r="C206" t="s">
        <v>17</v>
      </c>
      <c r="D206" t="s">
        <v>18</v>
      </c>
      <c r="E206" t="s">
        <v>19</v>
      </c>
      <c r="G206" t="s">
        <v>15</v>
      </c>
      <c r="H206" t="s">
        <v>31</v>
      </c>
      <c r="I206" t="s">
        <v>32</v>
      </c>
      <c r="J206" t="s">
        <v>33</v>
      </c>
      <c r="K206" t="s">
        <v>19</v>
      </c>
      <c r="M206" s="2" t="s">
        <v>15</v>
      </c>
      <c r="N206" s="2" t="s">
        <v>34</v>
      </c>
      <c r="O206" s="2" t="s">
        <v>35</v>
      </c>
      <c r="P206" s="2" t="s">
        <v>19</v>
      </c>
    </row>
    <row r="207" spans="1:16" hidden="1" x14ac:dyDescent="0.25">
      <c r="A207" t="s">
        <v>20</v>
      </c>
      <c r="B207">
        <v>42</v>
      </c>
      <c r="C207">
        <v>21</v>
      </c>
      <c r="D207">
        <v>49</v>
      </c>
      <c r="E207">
        <f t="shared" ref="E207:E219" si="131">SUM(C207:D207)</f>
        <v>70</v>
      </c>
      <c r="G207" t="s">
        <v>20</v>
      </c>
      <c r="H207">
        <v>44</v>
      </c>
      <c r="I207">
        <v>19</v>
      </c>
      <c r="J207">
        <v>43</v>
      </c>
      <c r="K207">
        <f t="shared" ref="K207:K223" si="132">SUM(I207:J207)</f>
        <v>62</v>
      </c>
      <c r="M207" t="s">
        <v>20</v>
      </c>
      <c r="N207">
        <v>70</v>
      </c>
      <c r="O207">
        <v>62</v>
      </c>
      <c r="P207" s="2">
        <f>N207+O207</f>
        <v>132</v>
      </c>
    </row>
    <row r="208" spans="1:16" hidden="1" x14ac:dyDescent="0.25">
      <c r="A208" t="s">
        <v>21</v>
      </c>
      <c r="B208">
        <v>23</v>
      </c>
      <c r="C208">
        <v>9</v>
      </c>
      <c r="D208">
        <v>64</v>
      </c>
      <c r="E208">
        <f t="shared" si="131"/>
        <v>73</v>
      </c>
      <c r="G208" t="s">
        <v>21</v>
      </c>
      <c r="H208">
        <v>42</v>
      </c>
      <c r="I208">
        <v>20</v>
      </c>
      <c r="J208">
        <v>59</v>
      </c>
      <c r="K208">
        <f t="shared" si="132"/>
        <v>79</v>
      </c>
      <c r="M208" t="s">
        <v>21</v>
      </c>
      <c r="N208">
        <v>73</v>
      </c>
      <c r="O208">
        <v>79</v>
      </c>
      <c r="P208" s="2">
        <f t="shared" ref="P208:P223" si="133">N208+O208</f>
        <v>152</v>
      </c>
    </row>
    <row r="209" spans="1:16" hidden="1" x14ac:dyDescent="0.25">
      <c r="A209" t="s">
        <v>22</v>
      </c>
      <c r="B209">
        <v>45</v>
      </c>
      <c r="C209">
        <v>27</v>
      </c>
      <c r="D209">
        <v>51</v>
      </c>
      <c r="E209">
        <f t="shared" si="131"/>
        <v>78</v>
      </c>
      <c r="G209" t="s">
        <v>22</v>
      </c>
      <c r="H209">
        <v>26</v>
      </c>
      <c r="I209">
        <v>12</v>
      </c>
      <c r="J209">
        <v>68</v>
      </c>
      <c r="K209">
        <f t="shared" si="132"/>
        <v>80</v>
      </c>
      <c r="M209" t="s">
        <v>22</v>
      </c>
      <c r="N209">
        <v>78</v>
      </c>
      <c r="O209">
        <v>80</v>
      </c>
      <c r="P209" s="2">
        <f t="shared" si="133"/>
        <v>158</v>
      </c>
    </row>
    <row r="210" spans="1:16" hidden="1" x14ac:dyDescent="0.25">
      <c r="A210" t="s">
        <v>23</v>
      </c>
      <c r="B210">
        <v>43</v>
      </c>
      <c r="C210">
        <v>24</v>
      </c>
      <c r="D210">
        <v>61</v>
      </c>
      <c r="E210">
        <f t="shared" si="131"/>
        <v>85</v>
      </c>
      <c r="G210" t="s">
        <v>23</v>
      </c>
      <c r="H210">
        <v>35</v>
      </c>
      <c r="I210">
        <v>14</v>
      </c>
      <c r="J210">
        <v>67</v>
      </c>
      <c r="K210">
        <f t="shared" si="132"/>
        <v>81</v>
      </c>
      <c r="M210" t="s">
        <v>23</v>
      </c>
      <c r="N210">
        <v>85</v>
      </c>
      <c r="O210">
        <v>81</v>
      </c>
      <c r="P210" s="2">
        <f t="shared" si="133"/>
        <v>166</v>
      </c>
    </row>
    <row r="211" spans="1:16" hidden="1" x14ac:dyDescent="0.25">
      <c r="A211" t="s">
        <v>24</v>
      </c>
      <c r="B211">
        <v>61</v>
      </c>
      <c r="C211">
        <v>34</v>
      </c>
      <c r="D211">
        <v>72</v>
      </c>
      <c r="E211">
        <f t="shared" si="131"/>
        <v>106</v>
      </c>
      <c r="G211" t="s">
        <v>24</v>
      </c>
      <c r="H211">
        <v>38</v>
      </c>
      <c r="I211">
        <v>19</v>
      </c>
      <c r="J211">
        <v>82</v>
      </c>
      <c r="K211">
        <f t="shared" si="132"/>
        <v>101</v>
      </c>
      <c r="M211" t="s">
        <v>24</v>
      </c>
      <c r="N211">
        <v>106</v>
      </c>
      <c r="O211">
        <v>101</v>
      </c>
      <c r="P211" s="2">
        <f t="shared" si="133"/>
        <v>207</v>
      </c>
    </row>
    <row r="212" spans="1:16" hidden="1" x14ac:dyDescent="0.25">
      <c r="A212" t="s">
        <v>25</v>
      </c>
      <c r="B212">
        <v>44</v>
      </c>
      <c r="C212">
        <v>25</v>
      </c>
      <c r="D212">
        <v>90</v>
      </c>
      <c r="E212">
        <f t="shared" si="131"/>
        <v>115</v>
      </c>
      <c r="G212" t="s">
        <v>25</v>
      </c>
      <c r="H212">
        <v>67</v>
      </c>
      <c r="I212">
        <v>20</v>
      </c>
      <c r="J212">
        <v>71</v>
      </c>
      <c r="K212">
        <f t="shared" si="132"/>
        <v>91</v>
      </c>
      <c r="M212" t="s">
        <v>25</v>
      </c>
      <c r="N212">
        <v>115</v>
      </c>
      <c r="O212">
        <v>91</v>
      </c>
      <c r="P212" s="2">
        <f t="shared" si="133"/>
        <v>206</v>
      </c>
    </row>
    <row r="213" spans="1:16" hidden="1" x14ac:dyDescent="0.25">
      <c r="A213" t="s">
        <v>26</v>
      </c>
      <c r="B213">
        <v>54</v>
      </c>
      <c r="C213">
        <v>24</v>
      </c>
      <c r="D213">
        <v>90</v>
      </c>
      <c r="E213">
        <f t="shared" si="131"/>
        <v>114</v>
      </c>
      <c r="G213" t="s">
        <v>26</v>
      </c>
      <c r="H213">
        <v>70</v>
      </c>
      <c r="I213">
        <v>17</v>
      </c>
      <c r="J213">
        <v>75</v>
      </c>
      <c r="K213">
        <f t="shared" si="132"/>
        <v>92</v>
      </c>
      <c r="M213" t="s">
        <v>26</v>
      </c>
      <c r="N213">
        <v>114</v>
      </c>
      <c r="O213">
        <v>92</v>
      </c>
      <c r="P213" s="2">
        <f t="shared" si="133"/>
        <v>206</v>
      </c>
    </row>
    <row r="214" spans="1:16" hidden="1" x14ac:dyDescent="0.25">
      <c r="A214" t="s">
        <v>27</v>
      </c>
      <c r="B214">
        <v>67</v>
      </c>
      <c r="C214">
        <v>29</v>
      </c>
      <c r="D214">
        <v>78</v>
      </c>
      <c r="E214">
        <f t="shared" si="131"/>
        <v>107</v>
      </c>
      <c r="G214" t="s">
        <v>27</v>
      </c>
      <c r="H214">
        <v>194</v>
      </c>
      <c r="I214">
        <v>40</v>
      </c>
      <c r="J214">
        <v>93</v>
      </c>
      <c r="K214">
        <f t="shared" si="132"/>
        <v>133</v>
      </c>
      <c r="M214" t="s">
        <v>27</v>
      </c>
      <c r="N214">
        <v>107</v>
      </c>
      <c r="O214">
        <v>133</v>
      </c>
      <c r="P214" s="2">
        <f t="shared" si="133"/>
        <v>240</v>
      </c>
    </row>
    <row r="215" spans="1:16" x14ac:dyDescent="0.25">
      <c r="A215" t="s">
        <v>28</v>
      </c>
      <c r="B215">
        <v>92</v>
      </c>
      <c r="C215">
        <v>37</v>
      </c>
      <c r="D215">
        <v>97</v>
      </c>
      <c r="E215">
        <f t="shared" si="131"/>
        <v>134</v>
      </c>
      <c r="G215" t="s">
        <v>28</v>
      </c>
      <c r="H215">
        <v>165</v>
      </c>
      <c r="I215">
        <v>24</v>
      </c>
      <c r="J215">
        <v>122</v>
      </c>
      <c r="K215">
        <f t="shared" si="132"/>
        <v>146</v>
      </c>
      <c r="M215" t="s">
        <v>28</v>
      </c>
      <c r="N215">
        <v>134</v>
      </c>
      <c r="O215">
        <v>146</v>
      </c>
      <c r="P215" s="2">
        <f t="shared" si="133"/>
        <v>280</v>
      </c>
    </row>
    <row r="216" spans="1:16" x14ac:dyDescent="0.25">
      <c r="A216" t="s">
        <v>29</v>
      </c>
      <c r="B216">
        <v>124</v>
      </c>
      <c r="C216">
        <v>51</v>
      </c>
      <c r="D216">
        <v>104</v>
      </c>
      <c r="E216">
        <f t="shared" si="131"/>
        <v>155</v>
      </c>
      <c r="G216" t="s">
        <v>29</v>
      </c>
      <c r="H216">
        <v>110</v>
      </c>
      <c r="I216">
        <v>26</v>
      </c>
      <c r="J216">
        <v>132</v>
      </c>
      <c r="K216">
        <f t="shared" si="132"/>
        <v>158</v>
      </c>
      <c r="M216" t="s">
        <v>29</v>
      </c>
      <c r="N216">
        <v>155</v>
      </c>
      <c r="O216">
        <v>158</v>
      </c>
      <c r="P216" s="2">
        <f t="shared" si="133"/>
        <v>313</v>
      </c>
    </row>
    <row r="217" spans="1:16" x14ac:dyDescent="0.25">
      <c r="A217" t="s">
        <v>30</v>
      </c>
      <c r="B217">
        <v>126</v>
      </c>
      <c r="C217">
        <v>42</v>
      </c>
      <c r="D217">
        <v>124</v>
      </c>
      <c r="E217">
        <f t="shared" si="131"/>
        <v>166</v>
      </c>
      <c r="G217" t="s">
        <v>30</v>
      </c>
      <c r="H217">
        <v>130</v>
      </c>
      <c r="I217">
        <v>32</v>
      </c>
      <c r="J217">
        <v>147</v>
      </c>
      <c r="K217">
        <f t="shared" si="132"/>
        <v>179</v>
      </c>
      <c r="M217" t="s">
        <v>30</v>
      </c>
      <c r="N217">
        <v>166</v>
      </c>
      <c r="O217">
        <v>179</v>
      </c>
      <c r="P217" s="2">
        <f t="shared" si="133"/>
        <v>345</v>
      </c>
    </row>
    <row r="218" spans="1:16" x14ac:dyDescent="0.25">
      <c r="A218" t="s">
        <v>60</v>
      </c>
      <c r="B218">
        <v>133</v>
      </c>
      <c r="C218">
        <v>51</v>
      </c>
      <c r="D218">
        <v>120</v>
      </c>
      <c r="E218">
        <f t="shared" si="131"/>
        <v>171</v>
      </c>
      <c r="G218" t="s">
        <v>60</v>
      </c>
      <c r="H218">
        <v>318</v>
      </c>
      <c r="I218">
        <v>51</v>
      </c>
      <c r="J218">
        <v>161</v>
      </c>
      <c r="K218">
        <f t="shared" si="132"/>
        <v>212</v>
      </c>
      <c r="M218" t="s">
        <v>60</v>
      </c>
      <c r="N218">
        <v>171</v>
      </c>
      <c r="O218">
        <v>212</v>
      </c>
      <c r="P218" s="2">
        <f t="shared" si="133"/>
        <v>383</v>
      </c>
    </row>
    <row r="219" spans="1:16" x14ac:dyDescent="0.25">
      <c r="A219" t="s">
        <v>62</v>
      </c>
      <c r="B219">
        <v>157</v>
      </c>
      <c r="C219">
        <v>58</v>
      </c>
      <c r="D219">
        <v>138</v>
      </c>
      <c r="E219">
        <f t="shared" si="131"/>
        <v>196</v>
      </c>
      <c r="G219" t="s">
        <v>62</v>
      </c>
      <c r="H219">
        <v>445</v>
      </c>
      <c r="I219">
        <v>93</v>
      </c>
      <c r="J219">
        <v>193</v>
      </c>
      <c r="K219">
        <f t="shared" si="132"/>
        <v>286</v>
      </c>
      <c r="M219" t="s">
        <v>62</v>
      </c>
      <c r="N219">
        <v>196</v>
      </c>
      <c r="O219">
        <v>286</v>
      </c>
      <c r="P219" s="2">
        <f t="shared" si="133"/>
        <v>482</v>
      </c>
    </row>
    <row r="220" spans="1:16" x14ac:dyDescent="0.25">
      <c r="A220" t="s">
        <v>76</v>
      </c>
      <c r="B220">
        <v>156</v>
      </c>
      <c r="C220">
        <v>62</v>
      </c>
      <c r="D220">
        <v>134</v>
      </c>
      <c r="E220">
        <f t="shared" ref="E220:E225" si="134">SUM(C220:D220)</f>
        <v>196</v>
      </c>
      <c r="G220" t="s">
        <v>76</v>
      </c>
      <c r="H220">
        <v>322</v>
      </c>
      <c r="I220">
        <v>49</v>
      </c>
      <c r="J220">
        <v>256</v>
      </c>
      <c r="K220">
        <f t="shared" si="132"/>
        <v>305</v>
      </c>
      <c r="M220" t="s">
        <v>76</v>
      </c>
      <c r="N220">
        <v>196</v>
      </c>
      <c r="O220">
        <v>305</v>
      </c>
      <c r="P220" s="2">
        <f t="shared" si="133"/>
        <v>501</v>
      </c>
    </row>
    <row r="221" spans="1:16" x14ac:dyDescent="0.25">
      <c r="A221" t="s">
        <v>83</v>
      </c>
      <c r="B221">
        <v>191</v>
      </c>
      <c r="C221">
        <v>71</v>
      </c>
      <c r="D221">
        <v>132</v>
      </c>
      <c r="E221">
        <f t="shared" si="134"/>
        <v>203</v>
      </c>
      <c r="G221" t="s">
        <v>83</v>
      </c>
      <c r="H221">
        <v>316</v>
      </c>
      <c r="I221">
        <v>58</v>
      </c>
      <c r="J221">
        <v>120</v>
      </c>
      <c r="K221">
        <f t="shared" si="132"/>
        <v>178</v>
      </c>
      <c r="M221" t="s">
        <v>83</v>
      </c>
      <c r="N221">
        <v>203</v>
      </c>
      <c r="O221">
        <v>178</v>
      </c>
      <c r="P221" s="2">
        <f t="shared" si="133"/>
        <v>381</v>
      </c>
    </row>
    <row r="222" spans="1:16" x14ac:dyDescent="0.25">
      <c r="A222" t="s">
        <v>84</v>
      </c>
      <c r="B222">
        <v>190</v>
      </c>
      <c r="C222">
        <v>53</v>
      </c>
      <c r="D222">
        <v>142</v>
      </c>
      <c r="E222">
        <f t="shared" si="134"/>
        <v>195</v>
      </c>
      <c r="G222" t="s">
        <v>84</v>
      </c>
      <c r="H222">
        <v>280</v>
      </c>
      <c r="I222">
        <v>55</v>
      </c>
      <c r="J222">
        <v>129</v>
      </c>
      <c r="K222">
        <f t="shared" si="132"/>
        <v>184</v>
      </c>
      <c r="M222" t="s">
        <v>84</v>
      </c>
      <c r="N222">
        <v>195</v>
      </c>
      <c r="O222">
        <v>184</v>
      </c>
      <c r="P222" s="2">
        <f t="shared" si="133"/>
        <v>379</v>
      </c>
    </row>
    <row r="223" spans="1:16" x14ac:dyDescent="0.25">
      <c r="A223" t="s">
        <v>87</v>
      </c>
      <c r="B223">
        <v>222</v>
      </c>
      <c r="C223">
        <v>97</v>
      </c>
      <c r="D223">
        <v>159</v>
      </c>
      <c r="E223">
        <f t="shared" si="134"/>
        <v>256</v>
      </c>
      <c r="G223" t="s">
        <v>87</v>
      </c>
      <c r="H223">
        <v>338</v>
      </c>
      <c r="I223">
        <v>81</v>
      </c>
      <c r="J223">
        <v>131</v>
      </c>
      <c r="K223">
        <f t="shared" si="132"/>
        <v>212</v>
      </c>
      <c r="M223" t="s">
        <v>87</v>
      </c>
      <c r="N223">
        <v>256</v>
      </c>
      <c r="O223">
        <v>212</v>
      </c>
      <c r="P223" s="2">
        <f t="shared" si="133"/>
        <v>468</v>
      </c>
    </row>
    <row r="224" spans="1:16" x14ac:dyDescent="0.25">
      <c r="A224" t="s">
        <v>91</v>
      </c>
      <c r="B224">
        <v>190</v>
      </c>
      <c r="C224">
        <v>93</v>
      </c>
      <c r="D224">
        <v>199</v>
      </c>
      <c r="E224">
        <f t="shared" si="134"/>
        <v>292</v>
      </c>
      <c r="G224" t="s">
        <v>91</v>
      </c>
      <c r="H224">
        <v>517</v>
      </c>
      <c r="I224">
        <v>91</v>
      </c>
      <c r="J224">
        <v>184</v>
      </c>
      <c r="K224">
        <f t="shared" ref="K224" si="135">SUM(I224:J224)</f>
        <v>275</v>
      </c>
      <c r="M224" t="s">
        <v>91</v>
      </c>
      <c r="N224">
        <v>292</v>
      </c>
      <c r="O224">
        <v>275</v>
      </c>
      <c r="P224" s="2">
        <f t="shared" ref="P224" si="136">N224+O224</f>
        <v>567</v>
      </c>
    </row>
    <row r="225" spans="1:16" x14ac:dyDescent="0.25">
      <c r="A225" t="s">
        <v>93</v>
      </c>
      <c r="B225">
        <v>308</v>
      </c>
      <c r="C225">
        <v>137</v>
      </c>
      <c r="D225">
        <v>232</v>
      </c>
      <c r="E225">
        <f t="shared" si="134"/>
        <v>369</v>
      </c>
      <c r="G225" t="s">
        <v>93</v>
      </c>
      <c r="H225">
        <v>523</v>
      </c>
      <c r="I225">
        <v>99</v>
      </c>
      <c r="J225">
        <v>175</v>
      </c>
      <c r="K225">
        <f t="shared" ref="K225" si="137">SUM(I225:J225)</f>
        <v>274</v>
      </c>
      <c r="M225" t="s">
        <v>93</v>
      </c>
      <c r="N225">
        <v>369</v>
      </c>
      <c r="O225">
        <v>274</v>
      </c>
      <c r="P225" s="2">
        <f t="shared" ref="P225" si="138">N225+O225</f>
        <v>643</v>
      </c>
    </row>
    <row r="226" spans="1:16" x14ac:dyDescent="0.25">
      <c r="A226" t="s">
        <v>94</v>
      </c>
      <c r="B226">
        <v>333</v>
      </c>
      <c r="C226">
        <v>138</v>
      </c>
      <c r="D226">
        <v>285</v>
      </c>
      <c r="E226">
        <f t="shared" ref="E226" si="139">SUM(C226:D226)</f>
        <v>423</v>
      </c>
      <c r="G226" t="s">
        <v>94</v>
      </c>
      <c r="H226">
        <v>639</v>
      </c>
      <c r="I226">
        <v>155</v>
      </c>
      <c r="J226">
        <v>246</v>
      </c>
      <c r="K226">
        <f t="shared" ref="K226" si="140">SUM(I226:J226)</f>
        <v>401</v>
      </c>
      <c r="M226" t="s">
        <v>94</v>
      </c>
      <c r="N226">
        <v>423</v>
      </c>
      <c r="O226">
        <v>401</v>
      </c>
      <c r="P226" s="2">
        <f t="shared" ref="P226" si="141">N226+O226</f>
        <v>824</v>
      </c>
    </row>
    <row r="227" spans="1:16" x14ac:dyDescent="0.25">
      <c r="A227" t="s">
        <v>95</v>
      </c>
      <c r="B227">
        <v>329</v>
      </c>
      <c r="C227">
        <v>128</v>
      </c>
      <c r="D227">
        <v>377</v>
      </c>
      <c r="E227">
        <f t="shared" ref="E227" si="142">SUM(C227:D227)</f>
        <v>505</v>
      </c>
      <c r="G227" t="s">
        <v>95</v>
      </c>
      <c r="H227">
        <v>1054</v>
      </c>
      <c r="I227">
        <v>323</v>
      </c>
      <c r="J227">
        <v>377</v>
      </c>
      <c r="K227">
        <f t="shared" ref="K227" si="143">SUM(I227:J227)</f>
        <v>700</v>
      </c>
      <c r="M227" t="s">
        <v>95</v>
      </c>
      <c r="N227">
        <v>505</v>
      </c>
      <c r="O227">
        <v>700</v>
      </c>
      <c r="P227" s="2">
        <f t="shared" ref="P227" si="144">N227+O227</f>
        <v>1205</v>
      </c>
    </row>
    <row r="228" spans="1:16" x14ac:dyDescent="0.25">
      <c r="A228" s="2" t="s">
        <v>99</v>
      </c>
      <c r="B228">
        <v>309</v>
      </c>
      <c r="C228">
        <v>98</v>
      </c>
      <c r="D228">
        <v>362</v>
      </c>
      <c r="E228">
        <f t="shared" ref="E228" si="145">SUM(C228:D228)</f>
        <v>460</v>
      </c>
      <c r="G228" s="2" t="s">
        <v>99</v>
      </c>
      <c r="H228">
        <v>1206</v>
      </c>
      <c r="I228">
        <v>315</v>
      </c>
      <c r="J228">
        <v>411</v>
      </c>
      <c r="K228">
        <f t="shared" ref="K228" si="146">SUM(I228:J228)</f>
        <v>726</v>
      </c>
      <c r="M228" s="2" t="s">
        <v>99</v>
      </c>
      <c r="N228">
        <v>460</v>
      </c>
      <c r="O228">
        <v>726</v>
      </c>
      <c r="P228" s="2">
        <f t="shared" ref="P228" si="147">N228+O228</f>
        <v>1186</v>
      </c>
    </row>
    <row r="229" spans="1:16" x14ac:dyDescent="0.25">
      <c r="A229" s="2" t="s">
        <v>100</v>
      </c>
      <c r="B229">
        <v>343</v>
      </c>
      <c r="C229">
        <v>135</v>
      </c>
      <c r="D229">
        <v>339</v>
      </c>
      <c r="E229">
        <f t="shared" ref="E229" si="148">SUM(C229:D229)</f>
        <v>474</v>
      </c>
      <c r="G229" s="2" t="s">
        <v>100</v>
      </c>
      <c r="H229">
        <v>1102</v>
      </c>
      <c r="I229">
        <v>227</v>
      </c>
      <c r="J229">
        <v>594</v>
      </c>
      <c r="K229">
        <f t="shared" ref="K229" si="149">SUM(I229:J229)</f>
        <v>821</v>
      </c>
      <c r="M229" s="2" t="s">
        <v>100</v>
      </c>
      <c r="N229">
        <v>474</v>
      </c>
      <c r="O229">
        <v>821</v>
      </c>
      <c r="P229" s="2">
        <f t="shared" ref="P229" si="150">N229+O229</f>
        <v>1295</v>
      </c>
    </row>
    <row r="230" spans="1:16" x14ac:dyDescent="0.25">
      <c r="A230" s="2" t="s">
        <v>103</v>
      </c>
      <c r="B230">
        <v>422</v>
      </c>
      <c r="C230">
        <v>128</v>
      </c>
      <c r="D230">
        <v>355</v>
      </c>
      <c r="E230">
        <f t="shared" ref="E230" si="151">SUM(C230:D230)</f>
        <v>483</v>
      </c>
      <c r="G230" s="2" t="s">
        <v>103</v>
      </c>
      <c r="H230">
        <v>634</v>
      </c>
      <c r="I230">
        <v>116</v>
      </c>
      <c r="J230">
        <v>408</v>
      </c>
      <c r="K230">
        <f t="shared" ref="K230" si="152">SUM(I230:J230)</f>
        <v>524</v>
      </c>
      <c r="M230" s="2" t="s">
        <v>103</v>
      </c>
      <c r="N230">
        <v>483</v>
      </c>
      <c r="O230">
        <v>524</v>
      </c>
      <c r="P230" s="2">
        <f t="shared" ref="P230" si="153">N230+O230</f>
        <v>1007</v>
      </c>
    </row>
    <row r="231" spans="1:16" x14ac:dyDescent="0.25">
      <c r="A231" s="2" t="s">
        <v>111</v>
      </c>
      <c r="B231">
        <v>512</v>
      </c>
      <c r="C231">
        <v>129</v>
      </c>
      <c r="D231">
        <v>304</v>
      </c>
      <c r="E231">
        <f t="shared" ref="E231" si="154">SUM(C231:D231)</f>
        <v>433</v>
      </c>
      <c r="G231" s="2" t="s">
        <v>111</v>
      </c>
      <c r="H231">
        <v>604</v>
      </c>
      <c r="I231">
        <v>141</v>
      </c>
      <c r="J231">
        <v>254</v>
      </c>
      <c r="K231">
        <f t="shared" ref="K231" si="155">SUM(I231:J231)</f>
        <v>395</v>
      </c>
      <c r="M231" s="2" t="s">
        <v>111</v>
      </c>
      <c r="N231">
        <v>433</v>
      </c>
      <c r="O231">
        <v>395</v>
      </c>
      <c r="P231" s="2">
        <f t="shared" ref="P231" si="156">N231+O231</f>
        <v>828</v>
      </c>
    </row>
    <row r="232" spans="1:16" x14ac:dyDescent="0.25">
      <c r="A232" s="2" t="s">
        <v>112</v>
      </c>
      <c r="B232">
        <v>607</v>
      </c>
      <c r="C232">
        <v>143</v>
      </c>
      <c r="D232">
        <v>294</v>
      </c>
      <c r="E232">
        <f t="shared" ref="E232:E233" si="157">SUM(C232:D232)</f>
        <v>437</v>
      </c>
      <c r="G232" s="2" t="s">
        <v>112</v>
      </c>
      <c r="H232">
        <v>584</v>
      </c>
      <c r="I232">
        <v>86</v>
      </c>
      <c r="J232">
        <v>233</v>
      </c>
      <c r="K232">
        <f t="shared" ref="K232:K233" si="158">SUM(I232:J232)</f>
        <v>319</v>
      </c>
      <c r="M232" s="2" t="s">
        <v>112</v>
      </c>
      <c r="N232">
        <v>437</v>
      </c>
      <c r="O232">
        <v>319</v>
      </c>
      <c r="P232" s="2">
        <f t="shared" ref="P232:P233" si="159">N232+O232</f>
        <v>756</v>
      </c>
    </row>
    <row r="233" spans="1:16" x14ac:dyDescent="0.25">
      <c r="A233" s="2" t="s">
        <v>129</v>
      </c>
      <c r="B233">
        <v>611</v>
      </c>
      <c r="C233">
        <v>122</v>
      </c>
      <c r="D233">
        <v>288</v>
      </c>
      <c r="E233">
        <f t="shared" si="157"/>
        <v>410</v>
      </c>
      <c r="G233" s="2" t="s">
        <v>129</v>
      </c>
      <c r="H233">
        <v>474</v>
      </c>
      <c r="I233">
        <v>50</v>
      </c>
      <c r="J233">
        <v>212</v>
      </c>
      <c r="K233">
        <f t="shared" si="158"/>
        <v>262</v>
      </c>
      <c r="M233" s="2" t="s">
        <v>129</v>
      </c>
      <c r="N233">
        <v>410</v>
      </c>
      <c r="O233">
        <v>262</v>
      </c>
      <c r="P233" s="2">
        <f t="shared" si="159"/>
        <v>672</v>
      </c>
    </row>
    <row r="234" spans="1:16" x14ac:dyDescent="0.25">
      <c r="A234" s="2" t="s">
        <v>134</v>
      </c>
      <c r="B234">
        <v>524</v>
      </c>
      <c r="C234">
        <v>91</v>
      </c>
      <c r="D234">
        <v>265</v>
      </c>
      <c r="E234">
        <f t="shared" ref="E234" si="160">SUM(C234:D234)</f>
        <v>356</v>
      </c>
      <c r="G234" s="2" t="s">
        <v>134</v>
      </c>
      <c r="H234">
        <v>526</v>
      </c>
      <c r="I234">
        <v>74</v>
      </c>
      <c r="J234">
        <v>185</v>
      </c>
      <c r="K234">
        <f t="shared" ref="K234" si="161">SUM(I234:J234)</f>
        <v>259</v>
      </c>
      <c r="M234" s="2" t="s">
        <v>134</v>
      </c>
      <c r="N234">
        <v>356</v>
      </c>
      <c r="O234">
        <v>259</v>
      </c>
      <c r="P234" s="2">
        <f t="shared" ref="P234" si="162">N234+O234</f>
        <v>615</v>
      </c>
    </row>
    <row r="235" spans="1:16" x14ac:dyDescent="0.25">
      <c r="A235" s="1" t="s">
        <v>41</v>
      </c>
      <c r="G235" s="1" t="s">
        <v>42</v>
      </c>
      <c r="M235" s="1" t="s">
        <v>43</v>
      </c>
    </row>
    <row r="236" spans="1:16" x14ac:dyDescent="0.25">
      <c r="A236" t="s">
        <v>15</v>
      </c>
      <c r="B236" t="s">
        <v>16</v>
      </c>
      <c r="C236" t="s">
        <v>17</v>
      </c>
      <c r="D236" t="s">
        <v>18</v>
      </c>
      <c r="E236" t="s">
        <v>19</v>
      </c>
      <c r="G236" t="s">
        <v>15</v>
      </c>
      <c r="H236" t="s">
        <v>31</v>
      </c>
      <c r="I236" t="s">
        <v>32</v>
      </c>
      <c r="J236" t="s">
        <v>33</v>
      </c>
      <c r="K236" t="s">
        <v>19</v>
      </c>
      <c r="M236" s="2" t="s">
        <v>15</v>
      </c>
      <c r="N236" s="2" t="s">
        <v>34</v>
      </c>
      <c r="O236" s="2" t="s">
        <v>35</v>
      </c>
      <c r="P236" s="2" t="s">
        <v>19</v>
      </c>
    </row>
    <row r="237" spans="1:16" hidden="1" x14ac:dyDescent="0.25">
      <c r="A237" t="s">
        <v>20</v>
      </c>
      <c r="B237">
        <v>27</v>
      </c>
      <c r="C237">
        <v>16</v>
      </c>
      <c r="D237">
        <v>65</v>
      </c>
      <c r="E237">
        <f t="shared" ref="E237:E249" si="163">SUM(C237:D237)</f>
        <v>81</v>
      </c>
      <c r="G237" t="s">
        <v>20</v>
      </c>
      <c r="H237">
        <v>19</v>
      </c>
      <c r="I237">
        <v>12</v>
      </c>
      <c r="J237">
        <v>32</v>
      </c>
      <c r="K237">
        <f t="shared" ref="K237:K253" si="164">SUM(I237:J237)</f>
        <v>44</v>
      </c>
      <c r="M237" t="s">
        <v>20</v>
      </c>
      <c r="N237">
        <v>81</v>
      </c>
      <c r="O237">
        <v>44</v>
      </c>
      <c r="P237" s="2">
        <f>N237+O237</f>
        <v>125</v>
      </c>
    </row>
    <row r="238" spans="1:16" hidden="1" x14ac:dyDescent="0.25">
      <c r="A238" t="s">
        <v>21</v>
      </c>
      <c r="B238">
        <v>31</v>
      </c>
      <c r="C238">
        <v>19</v>
      </c>
      <c r="D238">
        <v>71</v>
      </c>
      <c r="E238">
        <f t="shared" si="163"/>
        <v>90</v>
      </c>
      <c r="G238" t="s">
        <v>21</v>
      </c>
      <c r="H238">
        <v>17</v>
      </c>
      <c r="I238">
        <v>9</v>
      </c>
      <c r="J238">
        <v>37</v>
      </c>
      <c r="K238">
        <f t="shared" si="164"/>
        <v>46</v>
      </c>
      <c r="M238" t="s">
        <v>21</v>
      </c>
      <c r="N238">
        <v>90</v>
      </c>
      <c r="O238">
        <v>46</v>
      </c>
      <c r="P238" s="2">
        <f t="shared" ref="P238:P253" si="165">N238+O238</f>
        <v>136</v>
      </c>
    </row>
    <row r="239" spans="1:16" hidden="1" x14ac:dyDescent="0.25">
      <c r="A239" t="s">
        <v>22</v>
      </c>
      <c r="B239">
        <v>36</v>
      </c>
      <c r="C239">
        <v>19</v>
      </c>
      <c r="D239">
        <v>65</v>
      </c>
      <c r="E239">
        <f t="shared" si="163"/>
        <v>84</v>
      </c>
      <c r="G239" t="s">
        <v>22</v>
      </c>
      <c r="H239">
        <v>17</v>
      </c>
      <c r="I239">
        <v>10</v>
      </c>
      <c r="J239">
        <v>39</v>
      </c>
      <c r="K239">
        <f t="shared" si="164"/>
        <v>49</v>
      </c>
      <c r="M239" t="s">
        <v>22</v>
      </c>
      <c r="N239">
        <v>84</v>
      </c>
      <c r="O239">
        <v>49</v>
      </c>
      <c r="P239" s="2">
        <f t="shared" si="165"/>
        <v>133</v>
      </c>
    </row>
    <row r="240" spans="1:16" hidden="1" x14ac:dyDescent="0.25">
      <c r="A240" t="s">
        <v>23</v>
      </c>
      <c r="B240">
        <v>43</v>
      </c>
      <c r="C240">
        <v>31</v>
      </c>
      <c r="D240">
        <v>79</v>
      </c>
      <c r="E240">
        <f t="shared" si="163"/>
        <v>110</v>
      </c>
      <c r="G240" t="s">
        <v>23</v>
      </c>
      <c r="H240">
        <v>14</v>
      </c>
      <c r="I240">
        <v>6</v>
      </c>
      <c r="J240">
        <v>32</v>
      </c>
      <c r="K240">
        <f t="shared" si="164"/>
        <v>38</v>
      </c>
      <c r="M240" t="s">
        <v>23</v>
      </c>
      <c r="N240">
        <v>110</v>
      </c>
      <c r="O240">
        <v>38</v>
      </c>
      <c r="P240" s="2">
        <f t="shared" si="165"/>
        <v>148</v>
      </c>
    </row>
    <row r="241" spans="1:16" hidden="1" x14ac:dyDescent="0.25">
      <c r="A241" t="s">
        <v>24</v>
      </c>
      <c r="B241">
        <v>30</v>
      </c>
      <c r="C241">
        <v>20</v>
      </c>
      <c r="D241">
        <v>71</v>
      </c>
      <c r="E241">
        <f t="shared" si="163"/>
        <v>91</v>
      </c>
      <c r="G241" t="s">
        <v>24</v>
      </c>
      <c r="H241">
        <v>17</v>
      </c>
      <c r="I241">
        <v>10</v>
      </c>
      <c r="J241">
        <v>36</v>
      </c>
      <c r="K241">
        <f t="shared" si="164"/>
        <v>46</v>
      </c>
      <c r="M241" t="s">
        <v>24</v>
      </c>
      <c r="N241">
        <v>91</v>
      </c>
      <c r="O241">
        <v>46</v>
      </c>
      <c r="P241" s="2">
        <f t="shared" si="165"/>
        <v>137</v>
      </c>
    </row>
    <row r="242" spans="1:16" hidden="1" x14ac:dyDescent="0.25">
      <c r="A242" t="s">
        <v>25</v>
      </c>
      <c r="B242">
        <v>26</v>
      </c>
      <c r="C242">
        <v>15</v>
      </c>
      <c r="D242">
        <v>65</v>
      </c>
      <c r="E242">
        <f t="shared" si="163"/>
        <v>80</v>
      </c>
      <c r="G242" t="s">
        <v>25</v>
      </c>
      <c r="H242">
        <v>12</v>
      </c>
      <c r="I242">
        <v>5</v>
      </c>
      <c r="J242">
        <v>33</v>
      </c>
      <c r="K242">
        <f t="shared" si="164"/>
        <v>38</v>
      </c>
      <c r="M242" t="s">
        <v>25</v>
      </c>
      <c r="N242">
        <v>80</v>
      </c>
      <c r="O242">
        <v>38</v>
      </c>
      <c r="P242" s="2">
        <f t="shared" si="165"/>
        <v>118</v>
      </c>
    </row>
    <row r="243" spans="1:16" hidden="1" x14ac:dyDescent="0.25">
      <c r="A243" t="s">
        <v>26</v>
      </c>
      <c r="B243">
        <v>26</v>
      </c>
      <c r="C243">
        <v>12</v>
      </c>
      <c r="D243">
        <v>66</v>
      </c>
      <c r="E243">
        <f t="shared" si="163"/>
        <v>78</v>
      </c>
      <c r="G243" t="s">
        <v>26</v>
      </c>
      <c r="H243">
        <v>9</v>
      </c>
      <c r="I243">
        <v>4</v>
      </c>
      <c r="J243">
        <v>40</v>
      </c>
      <c r="K243">
        <f t="shared" si="164"/>
        <v>44</v>
      </c>
      <c r="M243" t="s">
        <v>26</v>
      </c>
      <c r="N243">
        <v>78</v>
      </c>
      <c r="O243">
        <v>44</v>
      </c>
      <c r="P243" s="2">
        <f t="shared" si="165"/>
        <v>122</v>
      </c>
    </row>
    <row r="244" spans="1:16" hidden="1" x14ac:dyDescent="0.25">
      <c r="A244" t="s">
        <v>27</v>
      </c>
      <c r="B244">
        <v>36</v>
      </c>
      <c r="C244">
        <v>24</v>
      </c>
      <c r="D244">
        <v>53</v>
      </c>
      <c r="E244">
        <f t="shared" si="163"/>
        <v>77</v>
      </c>
      <c r="G244" t="s">
        <v>27</v>
      </c>
      <c r="H244">
        <v>18</v>
      </c>
      <c r="I244">
        <v>10</v>
      </c>
      <c r="J244">
        <v>25</v>
      </c>
      <c r="K244">
        <f t="shared" si="164"/>
        <v>35</v>
      </c>
      <c r="M244" t="s">
        <v>27</v>
      </c>
      <c r="N244">
        <v>77</v>
      </c>
      <c r="O244">
        <v>35</v>
      </c>
      <c r="P244" s="2">
        <f t="shared" si="165"/>
        <v>112</v>
      </c>
    </row>
    <row r="245" spans="1:16" hidden="1" x14ac:dyDescent="0.25">
      <c r="A245" t="s">
        <v>28</v>
      </c>
      <c r="B245">
        <v>57</v>
      </c>
      <c r="C245">
        <v>29</v>
      </c>
      <c r="D245">
        <v>56</v>
      </c>
      <c r="E245">
        <f t="shared" si="163"/>
        <v>85</v>
      </c>
      <c r="G245" t="s">
        <v>28</v>
      </c>
      <c r="H245">
        <v>17</v>
      </c>
      <c r="I245">
        <v>8</v>
      </c>
      <c r="J245">
        <v>25</v>
      </c>
      <c r="K245">
        <f t="shared" si="164"/>
        <v>33</v>
      </c>
      <c r="M245" t="s">
        <v>28</v>
      </c>
      <c r="N245">
        <v>85</v>
      </c>
      <c r="O245">
        <v>33</v>
      </c>
      <c r="P245" s="2">
        <f t="shared" si="165"/>
        <v>118</v>
      </c>
    </row>
    <row r="246" spans="1:16" x14ac:dyDescent="0.25">
      <c r="A246" t="s">
        <v>29</v>
      </c>
      <c r="B246">
        <v>81</v>
      </c>
      <c r="C246">
        <v>23</v>
      </c>
      <c r="D246">
        <v>81</v>
      </c>
      <c r="E246">
        <f t="shared" si="163"/>
        <v>104</v>
      </c>
      <c r="G246" t="s">
        <v>29</v>
      </c>
      <c r="H246">
        <v>23</v>
      </c>
      <c r="I246">
        <v>13</v>
      </c>
      <c r="J246">
        <v>30</v>
      </c>
      <c r="K246">
        <f t="shared" si="164"/>
        <v>43</v>
      </c>
      <c r="M246" t="s">
        <v>29</v>
      </c>
      <c r="N246">
        <v>104</v>
      </c>
      <c r="O246">
        <v>43</v>
      </c>
      <c r="P246" s="2">
        <f t="shared" si="165"/>
        <v>147</v>
      </c>
    </row>
    <row r="247" spans="1:16" x14ac:dyDescent="0.25">
      <c r="A247" t="s">
        <v>30</v>
      </c>
      <c r="B247">
        <v>133</v>
      </c>
      <c r="C247">
        <v>39</v>
      </c>
      <c r="D247">
        <v>76</v>
      </c>
      <c r="E247">
        <f t="shared" si="163"/>
        <v>115</v>
      </c>
      <c r="G247" t="s">
        <v>30</v>
      </c>
      <c r="H247">
        <v>18</v>
      </c>
      <c r="I247">
        <v>9</v>
      </c>
      <c r="J247">
        <v>33</v>
      </c>
      <c r="K247">
        <f t="shared" si="164"/>
        <v>42</v>
      </c>
      <c r="M247" t="s">
        <v>30</v>
      </c>
      <c r="N247">
        <v>117</v>
      </c>
      <c r="O247">
        <v>42</v>
      </c>
      <c r="P247" s="2">
        <f t="shared" si="165"/>
        <v>159</v>
      </c>
    </row>
    <row r="248" spans="1:16" x14ac:dyDescent="0.25">
      <c r="A248" t="s">
        <v>60</v>
      </c>
      <c r="B248">
        <v>126</v>
      </c>
      <c r="C248">
        <v>38</v>
      </c>
      <c r="D248">
        <v>86</v>
      </c>
      <c r="E248">
        <f t="shared" si="163"/>
        <v>124</v>
      </c>
      <c r="G248" t="s">
        <v>60</v>
      </c>
      <c r="H248">
        <v>13</v>
      </c>
      <c r="I248">
        <v>8</v>
      </c>
      <c r="J248">
        <v>30</v>
      </c>
      <c r="K248">
        <f t="shared" si="164"/>
        <v>38</v>
      </c>
      <c r="M248" t="s">
        <v>60</v>
      </c>
      <c r="N248">
        <v>124</v>
      </c>
      <c r="O248">
        <v>38</v>
      </c>
      <c r="P248" s="2">
        <f t="shared" si="165"/>
        <v>162</v>
      </c>
    </row>
    <row r="249" spans="1:16" x14ac:dyDescent="0.25">
      <c r="A249" t="s">
        <v>62</v>
      </c>
      <c r="B249">
        <v>154</v>
      </c>
      <c r="C249">
        <v>46</v>
      </c>
      <c r="D249">
        <v>72</v>
      </c>
      <c r="E249">
        <f t="shared" si="163"/>
        <v>118</v>
      </c>
      <c r="G249" t="s">
        <v>62</v>
      </c>
      <c r="H249">
        <v>15</v>
      </c>
      <c r="I249">
        <v>2</v>
      </c>
      <c r="J249">
        <v>35</v>
      </c>
      <c r="K249">
        <f t="shared" si="164"/>
        <v>37</v>
      </c>
      <c r="M249" t="s">
        <v>62</v>
      </c>
      <c r="N249">
        <v>118</v>
      </c>
      <c r="O249">
        <v>37</v>
      </c>
      <c r="P249" s="2">
        <f t="shared" si="165"/>
        <v>155</v>
      </c>
    </row>
    <row r="250" spans="1:16" x14ac:dyDescent="0.25">
      <c r="A250" t="s">
        <v>76</v>
      </c>
      <c r="B250">
        <v>167</v>
      </c>
      <c r="C250">
        <v>56</v>
      </c>
      <c r="D250">
        <v>81</v>
      </c>
      <c r="E250">
        <f t="shared" ref="E250:E255" si="166">SUM(C250:D250)</f>
        <v>137</v>
      </c>
      <c r="G250" t="s">
        <v>76</v>
      </c>
      <c r="H250">
        <v>17</v>
      </c>
      <c r="I250">
        <v>8</v>
      </c>
      <c r="J250">
        <v>27</v>
      </c>
      <c r="K250">
        <f t="shared" si="164"/>
        <v>35</v>
      </c>
      <c r="M250" t="s">
        <v>76</v>
      </c>
      <c r="N250">
        <v>137</v>
      </c>
      <c r="O250">
        <v>35</v>
      </c>
      <c r="P250" s="2">
        <f t="shared" si="165"/>
        <v>172</v>
      </c>
    </row>
    <row r="251" spans="1:16" x14ac:dyDescent="0.25">
      <c r="A251" t="s">
        <v>83</v>
      </c>
      <c r="B251">
        <v>149</v>
      </c>
      <c r="C251">
        <v>42</v>
      </c>
      <c r="D251">
        <v>94</v>
      </c>
      <c r="E251">
        <f t="shared" si="166"/>
        <v>136</v>
      </c>
      <c r="G251" t="s">
        <v>83</v>
      </c>
      <c r="H251">
        <v>13</v>
      </c>
      <c r="I251">
        <v>5</v>
      </c>
      <c r="J251">
        <v>22</v>
      </c>
      <c r="K251">
        <f t="shared" si="164"/>
        <v>27</v>
      </c>
      <c r="M251" t="s">
        <v>83</v>
      </c>
      <c r="N251">
        <v>136</v>
      </c>
      <c r="O251">
        <v>27</v>
      </c>
      <c r="P251" s="2">
        <f t="shared" si="165"/>
        <v>163</v>
      </c>
    </row>
    <row r="252" spans="1:16" x14ac:dyDescent="0.25">
      <c r="A252" t="s">
        <v>84</v>
      </c>
      <c r="B252">
        <v>170</v>
      </c>
      <c r="C252">
        <v>49</v>
      </c>
      <c r="D252">
        <v>93</v>
      </c>
      <c r="E252">
        <f t="shared" si="166"/>
        <v>142</v>
      </c>
      <c r="G252" t="s">
        <v>85</v>
      </c>
      <c r="H252">
        <v>14</v>
      </c>
      <c r="I252">
        <v>2</v>
      </c>
      <c r="J252">
        <v>20</v>
      </c>
      <c r="K252">
        <f t="shared" si="164"/>
        <v>22</v>
      </c>
      <c r="M252" t="s">
        <v>84</v>
      </c>
      <c r="N252">
        <v>142</v>
      </c>
      <c r="O252">
        <v>22</v>
      </c>
      <c r="P252" s="2">
        <f t="shared" si="165"/>
        <v>164</v>
      </c>
    </row>
    <row r="253" spans="1:16" x14ac:dyDescent="0.25">
      <c r="A253" t="s">
        <v>87</v>
      </c>
      <c r="B253">
        <v>170</v>
      </c>
      <c r="C253">
        <v>40</v>
      </c>
      <c r="D253">
        <v>105</v>
      </c>
      <c r="E253">
        <f t="shared" si="166"/>
        <v>145</v>
      </c>
      <c r="G253" t="s">
        <v>87</v>
      </c>
      <c r="H253">
        <v>15</v>
      </c>
      <c r="I253">
        <v>6</v>
      </c>
      <c r="J253">
        <v>15</v>
      </c>
      <c r="K253">
        <f t="shared" si="164"/>
        <v>21</v>
      </c>
      <c r="M253" t="s">
        <v>87</v>
      </c>
      <c r="N253">
        <v>145</v>
      </c>
      <c r="O253">
        <v>21</v>
      </c>
      <c r="P253" s="2">
        <f t="shared" si="165"/>
        <v>166</v>
      </c>
    </row>
    <row r="254" spans="1:16" x14ac:dyDescent="0.25">
      <c r="A254" t="s">
        <v>91</v>
      </c>
      <c r="B254">
        <v>125</v>
      </c>
      <c r="C254">
        <v>30</v>
      </c>
      <c r="D254">
        <v>114</v>
      </c>
      <c r="E254">
        <f t="shared" si="166"/>
        <v>144</v>
      </c>
      <c r="G254" t="s">
        <v>91</v>
      </c>
      <c r="H254">
        <v>14</v>
      </c>
      <c r="I254">
        <v>5</v>
      </c>
      <c r="J254">
        <v>17</v>
      </c>
      <c r="K254">
        <f t="shared" ref="K254" si="167">SUM(I254:J254)</f>
        <v>22</v>
      </c>
      <c r="M254" t="s">
        <v>91</v>
      </c>
      <c r="N254">
        <v>144</v>
      </c>
      <c r="O254">
        <v>22</v>
      </c>
      <c r="P254" s="2">
        <f t="shared" ref="P254" si="168">N254+O254</f>
        <v>166</v>
      </c>
    </row>
    <row r="255" spans="1:16" x14ac:dyDescent="0.25">
      <c r="A255" t="s">
        <v>93</v>
      </c>
      <c r="B255">
        <v>113</v>
      </c>
      <c r="C255">
        <v>37</v>
      </c>
      <c r="D255">
        <v>105</v>
      </c>
      <c r="E255">
        <f t="shared" si="166"/>
        <v>142</v>
      </c>
      <c r="G255" t="s">
        <v>93</v>
      </c>
      <c r="H255">
        <v>5</v>
      </c>
      <c r="I255">
        <v>0</v>
      </c>
      <c r="J255">
        <v>15</v>
      </c>
      <c r="K255">
        <f t="shared" ref="K255" si="169">SUM(I255:J255)</f>
        <v>15</v>
      </c>
      <c r="M255" t="s">
        <v>93</v>
      </c>
      <c r="N255">
        <v>142</v>
      </c>
      <c r="O255">
        <v>15</v>
      </c>
      <c r="P255" s="2">
        <f t="shared" ref="P255" si="170">N255+O255</f>
        <v>157</v>
      </c>
    </row>
    <row r="256" spans="1:16" x14ac:dyDescent="0.25">
      <c r="A256" t="s">
        <v>94</v>
      </c>
      <c r="B256">
        <v>104</v>
      </c>
      <c r="C256">
        <v>32</v>
      </c>
      <c r="D256">
        <v>88</v>
      </c>
      <c r="E256">
        <f t="shared" ref="E256" si="171">SUM(C256:D256)</f>
        <v>120</v>
      </c>
      <c r="G256" t="s">
        <v>94</v>
      </c>
      <c r="H256">
        <v>2</v>
      </c>
      <c r="I256">
        <v>0</v>
      </c>
      <c r="J256">
        <v>9</v>
      </c>
      <c r="K256">
        <f t="shared" ref="K256" si="172">SUM(I256:J256)</f>
        <v>9</v>
      </c>
      <c r="M256" t="s">
        <v>94</v>
      </c>
      <c r="N256">
        <v>120</v>
      </c>
      <c r="O256">
        <v>9</v>
      </c>
      <c r="P256" s="2">
        <f t="shared" ref="P256" si="173">N256+O256</f>
        <v>129</v>
      </c>
    </row>
    <row r="257" spans="1:16" x14ac:dyDescent="0.25">
      <c r="A257" t="s">
        <v>95</v>
      </c>
      <c r="B257">
        <v>88</v>
      </c>
      <c r="C257">
        <v>35</v>
      </c>
      <c r="D257">
        <v>85</v>
      </c>
      <c r="E257">
        <f t="shared" ref="E257" si="174">SUM(C257:D257)</f>
        <v>120</v>
      </c>
      <c r="G257" t="s">
        <v>95</v>
      </c>
      <c r="H257">
        <v>6</v>
      </c>
      <c r="I257">
        <v>1</v>
      </c>
      <c r="J257">
        <v>5</v>
      </c>
      <c r="K257">
        <f t="shared" ref="K257" si="175">SUM(I257:J257)</f>
        <v>6</v>
      </c>
      <c r="M257" t="s">
        <v>95</v>
      </c>
      <c r="N257">
        <v>120</v>
      </c>
      <c r="O257">
        <v>6</v>
      </c>
      <c r="P257" s="2">
        <f t="shared" ref="P257" si="176">N257+O257</f>
        <v>126</v>
      </c>
    </row>
    <row r="258" spans="1:16" x14ac:dyDescent="0.25">
      <c r="A258" s="2" t="s">
        <v>99</v>
      </c>
      <c r="B258">
        <v>86</v>
      </c>
      <c r="C258">
        <v>27</v>
      </c>
      <c r="D258">
        <v>70</v>
      </c>
      <c r="E258">
        <f t="shared" ref="E258" si="177">SUM(C258:D258)</f>
        <v>97</v>
      </c>
      <c r="G258" s="2" t="s">
        <v>99</v>
      </c>
      <c r="H258">
        <v>18</v>
      </c>
      <c r="I258">
        <v>7</v>
      </c>
      <c r="J258">
        <v>4</v>
      </c>
      <c r="K258">
        <f t="shared" ref="K258" si="178">SUM(I258:J258)</f>
        <v>11</v>
      </c>
      <c r="M258" s="2" t="s">
        <v>99</v>
      </c>
      <c r="N258">
        <v>97</v>
      </c>
      <c r="O258">
        <v>11</v>
      </c>
      <c r="P258" s="2">
        <f t="shared" ref="P258" si="179">N258+O258</f>
        <v>108</v>
      </c>
    </row>
    <row r="259" spans="1:16" x14ac:dyDescent="0.25">
      <c r="A259" s="2" t="s">
        <v>100</v>
      </c>
      <c r="B259">
        <v>101</v>
      </c>
      <c r="C259">
        <v>31</v>
      </c>
      <c r="D259">
        <v>68</v>
      </c>
      <c r="E259">
        <f t="shared" ref="E259" si="180">SUM(C259:D259)</f>
        <v>99</v>
      </c>
      <c r="G259" s="2" t="s">
        <v>100</v>
      </c>
      <c r="H259">
        <v>11</v>
      </c>
      <c r="I259">
        <v>6</v>
      </c>
      <c r="J259">
        <v>10</v>
      </c>
      <c r="K259">
        <f t="shared" ref="K259" si="181">SUM(I259:J259)</f>
        <v>16</v>
      </c>
      <c r="M259" s="2" t="s">
        <v>100</v>
      </c>
      <c r="N259">
        <v>99</v>
      </c>
      <c r="O259">
        <v>16</v>
      </c>
      <c r="P259" s="2">
        <f t="shared" ref="P259" si="182">N259+O259</f>
        <v>115</v>
      </c>
    </row>
    <row r="260" spans="1:16" x14ac:dyDescent="0.25">
      <c r="A260" s="2" t="s">
        <v>103</v>
      </c>
      <c r="B260">
        <v>100</v>
      </c>
      <c r="C260">
        <v>28</v>
      </c>
      <c r="D260">
        <v>67</v>
      </c>
      <c r="E260">
        <f t="shared" ref="E260" si="183">SUM(C260:D260)</f>
        <v>95</v>
      </c>
      <c r="G260" s="2" t="s">
        <v>103</v>
      </c>
      <c r="H260">
        <v>9</v>
      </c>
      <c r="I260">
        <v>6</v>
      </c>
      <c r="J260">
        <v>12</v>
      </c>
      <c r="K260">
        <f t="shared" ref="K260" si="184">SUM(I260:J260)</f>
        <v>18</v>
      </c>
      <c r="M260" s="2" t="s">
        <v>103</v>
      </c>
      <c r="N260">
        <v>95</v>
      </c>
      <c r="O260">
        <v>18</v>
      </c>
      <c r="P260" s="2">
        <f t="shared" ref="P260" si="185">N260+O260</f>
        <v>113</v>
      </c>
    </row>
    <row r="261" spans="1:16" x14ac:dyDescent="0.25">
      <c r="A261" s="2" t="s">
        <v>111</v>
      </c>
      <c r="B261">
        <v>88</v>
      </c>
      <c r="C261">
        <v>17</v>
      </c>
      <c r="D261">
        <v>60</v>
      </c>
      <c r="E261">
        <f t="shared" ref="E261" si="186">SUM(C261:D261)</f>
        <v>77</v>
      </c>
      <c r="G261" s="2" t="s">
        <v>111</v>
      </c>
      <c r="H261">
        <v>16</v>
      </c>
      <c r="I261">
        <v>6</v>
      </c>
      <c r="J261">
        <v>10</v>
      </c>
      <c r="K261">
        <f t="shared" ref="K261" si="187">SUM(I261:J261)</f>
        <v>16</v>
      </c>
      <c r="M261" s="2" t="s">
        <v>111</v>
      </c>
      <c r="N261">
        <v>77</v>
      </c>
      <c r="O261">
        <v>16</v>
      </c>
      <c r="P261" s="2">
        <f t="shared" ref="P261" si="188">N261+O261</f>
        <v>93</v>
      </c>
    </row>
    <row r="262" spans="1:16" x14ac:dyDescent="0.25">
      <c r="A262" s="2" t="s">
        <v>112</v>
      </c>
      <c r="B262">
        <v>96</v>
      </c>
      <c r="C262">
        <v>11</v>
      </c>
      <c r="D262">
        <v>60</v>
      </c>
      <c r="E262">
        <f t="shared" ref="E262:E263" si="189">SUM(C262:D262)</f>
        <v>71</v>
      </c>
      <c r="G262" s="2" t="s">
        <v>112</v>
      </c>
      <c r="H262">
        <v>4</v>
      </c>
      <c r="I262">
        <v>3</v>
      </c>
      <c r="J262">
        <v>8</v>
      </c>
      <c r="K262">
        <f t="shared" ref="K262:K263" si="190">SUM(I262:J262)</f>
        <v>11</v>
      </c>
      <c r="M262" s="2" t="s">
        <v>112</v>
      </c>
      <c r="N262">
        <v>71</v>
      </c>
      <c r="O262">
        <v>11</v>
      </c>
      <c r="P262" s="2">
        <f t="shared" ref="P262:P263" si="191">N262+O262</f>
        <v>82</v>
      </c>
    </row>
    <row r="263" spans="1:16" x14ac:dyDescent="0.25">
      <c r="A263" s="2" t="s">
        <v>129</v>
      </c>
      <c r="B263">
        <v>114</v>
      </c>
      <c r="C263">
        <v>23</v>
      </c>
      <c r="D263">
        <v>45</v>
      </c>
      <c r="E263">
        <f t="shared" si="189"/>
        <v>68</v>
      </c>
      <c r="G263" s="2" t="s">
        <v>129</v>
      </c>
      <c r="H263">
        <v>1</v>
      </c>
      <c r="I263">
        <v>0</v>
      </c>
      <c r="J263">
        <v>4</v>
      </c>
      <c r="K263">
        <f t="shared" si="190"/>
        <v>4</v>
      </c>
      <c r="M263" s="2" t="s">
        <v>129</v>
      </c>
      <c r="N263">
        <v>68</v>
      </c>
      <c r="O263">
        <v>4</v>
      </c>
      <c r="P263" s="2">
        <f t="shared" si="191"/>
        <v>72</v>
      </c>
    </row>
    <row r="264" spans="1:16" x14ac:dyDescent="0.25">
      <c r="A264" s="2" t="s">
        <v>134</v>
      </c>
      <c r="B264">
        <v>75</v>
      </c>
      <c r="C264">
        <v>12</v>
      </c>
      <c r="D264">
        <v>50</v>
      </c>
      <c r="E264">
        <f t="shared" ref="E264" si="192">SUM(C264:D264)</f>
        <v>62</v>
      </c>
      <c r="G264" s="2" t="s">
        <v>134</v>
      </c>
      <c r="H264">
        <v>0</v>
      </c>
      <c r="I264">
        <v>0</v>
      </c>
      <c r="J264">
        <v>3</v>
      </c>
      <c r="K264">
        <f t="shared" ref="K264" si="193">SUM(I264:J264)</f>
        <v>3</v>
      </c>
      <c r="M264" s="2" t="s">
        <v>134</v>
      </c>
      <c r="N264">
        <v>62</v>
      </c>
      <c r="O264">
        <v>3</v>
      </c>
      <c r="P264" s="2">
        <f t="shared" ref="P264" si="194">N264+O264</f>
        <v>65</v>
      </c>
    </row>
    <row r="265" spans="1:16" x14ac:dyDescent="0.25">
      <c r="A265" s="1" t="s">
        <v>44</v>
      </c>
      <c r="G265" s="1" t="s">
        <v>45</v>
      </c>
      <c r="M265" s="1" t="s">
        <v>46</v>
      </c>
    </row>
    <row r="266" spans="1:16" x14ac:dyDescent="0.25">
      <c r="A266" t="s">
        <v>15</v>
      </c>
      <c r="B266" t="s">
        <v>16</v>
      </c>
      <c r="C266" t="s">
        <v>17</v>
      </c>
      <c r="D266" t="s">
        <v>18</v>
      </c>
      <c r="E266" t="s">
        <v>19</v>
      </c>
      <c r="G266" t="s">
        <v>15</v>
      </c>
      <c r="H266" t="s">
        <v>31</v>
      </c>
      <c r="I266" t="s">
        <v>32</v>
      </c>
      <c r="J266" t="s">
        <v>33</v>
      </c>
      <c r="K266" t="s">
        <v>19</v>
      </c>
      <c r="M266" s="2" t="s">
        <v>15</v>
      </c>
      <c r="N266" s="2" t="s">
        <v>34</v>
      </c>
      <c r="O266" s="2" t="s">
        <v>35</v>
      </c>
      <c r="P266" s="2" t="s">
        <v>19</v>
      </c>
    </row>
    <row r="267" spans="1:16" hidden="1" x14ac:dyDescent="0.25">
      <c r="A267" t="s">
        <v>20</v>
      </c>
      <c r="B267">
        <v>24</v>
      </c>
      <c r="C267">
        <v>12</v>
      </c>
      <c r="D267">
        <v>49</v>
      </c>
      <c r="E267">
        <f t="shared" ref="E267:E279" si="195">SUM(C267:D267)</f>
        <v>61</v>
      </c>
      <c r="G267" t="s">
        <v>20</v>
      </c>
      <c r="H267">
        <v>22</v>
      </c>
      <c r="I267">
        <v>11</v>
      </c>
      <c r="J267">
        <v>14</v>
      </c>
      <c r="K267">
        <f t="shared" ref="K267:K279" si="196">SUM(I267:J267)</f>
        <v>25</v>
      </c>
      <c r="M267" t="s">
        <v>20</v>
      </c>
      <c r="N267">
        <v>61</v>
      </c>
      <c r="O267">
        <v>25</v>
      </c>
      <c r="P267" s="2">
        <f>N267+O267</f>
        <v>86</v>
      </c>
    </row>
    <row r="268" spans="1:16" hidden="1" x14ac:dyDescent="0.25">
      <c r="A268" t="s">
        <v>21</v>
      </c>
      <c r="B268">
        <v>40</v>
      </c>
      <c r="C268">
        <v>22</v>
      </c>
      <c r="D268">
        <v>46</v>
      </c>
      <c r="E268">
        <f t="shared" si="195"/>
        <v>68</v>
      </c>
      <c r="G268" t="s">
        <v>21</v>
      </c>
      <c r="H268">
        <v>35</v>
      </c>
      <c r="I268">
        <v>21</v>
      </c>
      <c r="J268">
        <v>32</v>
      </c>
      <c r="K268">
        <f t="shared" si="196"/>
        <v>53</v>
      </c>
      <c r="M268" t="s">
        <v>21</v>
      </c>
      <c r="N268">
        <v>68</v>
      </c>
      <c r="O268">
        <v>53</v>
      </c>
      <c r="P268" s="2">
        <f t="shared" ref="P268:P279" si="197">N268+O268</f>
        <v>121</v>
      </c>
    </row>
    <row r="269" spans="1:16" hidden="1" x14ac:dyDescent="0.25">
      <c r="A269" t="s">
        <v>22</v>
      </c>
      <c r="B269">
        <v>41</v>
      </c>
      <c r="C269">
        <v>28</v>
      </c>
      <c r="D269">
        <v>56</v>
      </c>
      <c r="E269">
        <f t="shared" si="195"/>
        <v>84</v>
      </c>
      <c r="G269" t="s">
        <v>22</v>
      </c>
      <c r="H269">
        <v>25</v>
      </c>
      <c r="I269">
        <v>12</v>
      </c>
      <c r="J269">
        <v>43</v>
      </c>
      <c r="K269">
        <f t="shared" si="196"/>
        <v>55</v>
      </c>
      <c r="M269" t="s">
        <v>22</v>
      </c>
      <c r="N269">
        <v>84</v>
      </c>
      <c r="O269">
        <v>55</v>
      </c>
      <c r="P269" s="2">
        <f t="shared" si="197"/>
        <v>139</v>
      </c>
    </row>
    <row r="270" spans="1:16" hidden="1" x14ac:dyDescent="0.25">
      <c r="A270" t="s">
        <v>23</v>
      </c>
      <c r="B270">
        <v>42</v>
      </c>
      <c r="C270">
        <v>24</v>
      </c>
      <c r="D270">
        <v>67</v>
      </c>
      <c r="E270">
        <f t="shared" si="195"/>
        <v>91</v>
      </c>
      <c r="G270" t="s">
        <v>23</v>
      </c>
      <c r="H270">
        <v>29</v>
      </c>
      <c r="I270">
        <v>18</v>
      </c>
      <c r="J270">
        <v>48</v>
      </c>
      <c r="K270">
        <f t="shared" si="196"/>
        <v>66</v>
      </c>
      <c r="M270" t="s">
        <v>23</v>
      </c>
      <c r="N270">
        <v>91</v>
      </c>
      <c r="O270">
        <v>66</v>
      </c>
      <c r="P270" s="2">
        <f t="shared" si="197"/>
        <v>157</v>
      </c>
    </row>
    <row r="271" spans="1:16" hidden="1" x14ac:dyDescent="0.25">
      <c r="A271" t="s">
        <v>24</v>
      </c>
      <c r="B271">
        <v>34</v>
      </c>
      <c r="C271">
        <v>25</v>
      </c>
      <c r="D271">
        <v>65</v>
      </c>
      <c r="E271">
        <f t="shared" si="195"/>
        <v>90</v>
      </c>
      <c r="G271" t="s">
        <v>24</v>
      </c>
      <c r="H271">
        <v>21</v>
      </c>
      <c r="I271">
        <v>10</v>
      </c>
      <c r="J271">
        <v>49</v>
      </c>
      <c r="K271">
        <f t="shared" si="196"/>
        <v>59</v>
      </c>
      <c r="M271" t="s">
        <v>24</v>
      </c>
      <c r="N271">
        <v>90</v>
      </c>
      <c r="O271">
        <v>59</v>
      </c>
      <c r="P271" s="2">
        <f t="shared" si="197"/>
        <v>149</v>
      </c>
    </row>
    <row r="272" spans="1:16" hidden="1" x14ac:dyDescent="0.25">
      <c r="A272" t="s">
        <v>25</v>
      </c>
      <c r="B272">
        <v>34</v>
      </c>
      <c r="C272">
        <v>18</v>
      </c>
      <c r="D272">
        <v>68</v>
      </c>
      <c r="E272">
        <f t="shared" si="195"/>
        <v>86</v>
      </c>
      <c r="G272" t="s">
        <v>25</v>
      </c>
      <c r="H272">
        <v>30</v>
      </c>
      <c r="I272">
        <v>14</v>
      </c>
      <c r="J272">
        <v>51</v>
      </c>
      <c r="K272">
        <f t="shared" si="196"/>
        <v>65</v>
      </c>
      <c r="M272" t="s">
        <v>25</v>
      </c>
      <c r="N272">
        <v>86</v>
      </c>
      <c r="O272">
        <v>65</v>
      </c>
      <c r="P272" s="2">
        <f t="shared" si="197"/>
        <v>151</v>
      </c>
    </row>
    <row r="273" spans="1:16" hidden="1" x14ac:dyDescent="0.25">
      <c r="A273" t="s">
        <v>26</v>
      </c>
      <c r="B273">
        <v>29</v>
      </c>
      <c r="C273">
        <v>19</v>
      </c>
      <c r="D273">
        <v>57</v>
      </c>
      <c r="E273">
        <f t="shared" si="195"/>
        <v>76</v>
      </c>
      <c r="G273" t="s">
        <v>26</v>
      </c>
      <c r="H273">
        <v>16</v>
      </c>
      <c r="I273">
        <v>9</v>
      </c>
      <c r="J273">
        <v>56</v>
      </c>
      <c r="K273">
        <f t="shared" si="196"/>
        <v>65</v>
      </c>
      <c r="M273" t="s">
        <v>26</v>
      </c>
      <c r="N273">
        <v>76</v>
      </c>
      <c r="O273">
        <v>65</v>
      </c>
      <c r="P273" s="2">
        <f t="shared" si="197"/>
        <v>141</v>
      </c>
    </row>
    <row r="274" spans="1:16" hidden="1" x14ac:dyDescent="0.25">
      <c r="A274" t="s">
        <v>27</v>
      </c>
      <c r="B274">
        <v>40</v>
      </c>
      <c r="C274">
        <v>21</v>
      </c>
      <c r="D274">
        <v>55</v>
      </c>
      <c r="E274">
        <f t="shared" si="195"/>
        <v>76</v>
      </c>
      <c r="G274" t="s">
        <v>27</v>
      </c>
      <c r="H274">
        <v>17</v>
      </c>
      <c r="I274">
        <v>11</v>
      </c>
      <c r="J274">
        <v>43</v>
      </c>
      <c r="K274">
        <f t="shared" si="196"/>
        <v>54</v>
      </c>
      <c r="M274" t="s">
        <v>27</v>
      </c>
      <c r="N274">
        <v>76</v>
      </c>
      <c r="O274">
        <v>54</v>
      </c>
      <c r="P274" s="2">
        <f t="shared" si="197"/>
        <v>130</v>
      </c>
    </row>
    <row r="275" spans="1:16" hidden="1" x14ac:dyDescent="0.25">
      <c r="A275" t="s">
        <v>28</v>
      </c>
      <c r="B275">
        <v>52</v>
      </c>
      <c r="C275">
        <v>25</v>
      </c>
      <c r="D275">
        <v>61</v>
      </c>
      <c r="E275">
        <f t="shared" si="195"/>
        <v>86</v>
      </c>
      <c r="G275" t="s">
        <v>28</v>
      </c>
      <c r="H275">
        <v>19</v>
      </c>
      <c r="I275">
        <v>12</v>
      </c>
      <c r="J275">
        <v>44</v>
      </c>
      <c r="K275">
        <f t="shared" si="196"/>
        <v>56</v>
      </c>
      <c r="M275" t="s">
        <v>28</v>
      </c>
      <c r="N275">
        <v>86</v>
      </c>
      <c r="O275">
        <v>56</v>
      </c>
      <c r="P275" s="2">
        <f t="shared" si="197"/>
        <v>142</v>
      </c>
    </row>
    <row r="276" spans="1:16" x14ac:dyDescent="0.25">
      <c r="A276" t="s">
        <v>29</v>
      </c>
      <c r="B276">
        <v>73</v>
      </c>
      <c r="C276">
        <v>29</v>
      </c>
      <c r="D276">
        <v>69</v>
      </c>
      <c r="E276">
        <f t="shared" si="195"/>
        <v>98</v>
      </c>
      <c r="G276" t="s">
        <v>29</v>
      </c>
      <c r="H276">
        <v>20</v>
      </c>
      <c r="I276">
        <v>9</v>
      </c>
      <c r="J276">
        <v>61</v>
      </c>
      <c r="K276">
        <f t="shared" si="196"/>
        <v>70</v>
      </c>
      <c r="M276" t="s">
        <v>29</v>
      </c>
      <c r="N276">
        <v>98</v>
      </c>
      <c r="O276">
        <v>70</v>
      </c>
      <c r="P276" s="2">
        <f t="shared" si="197"/>
        <v>168</v>
      </c>
    </row>
    <row r="277" spans="1:16" x14ac:dyDescent="0.25">
      <c r="A277" t="s">
        <v>30</v>
      </c>
      <c r="B277">
        <v>99</v>
      </c>
      <c r="C277">
        <v>31</v>
      </c>
      <c r="D277">
        <v>67</v>
      </c>
      <c r="E277">
        <f t="shared" si="195"/>
        <v>98</v>
      </c>
      <c r="G277" t="s">
        <v>30</v>
      </c>
      <c r="H277">
        <v>20</v>
      </c>
      <c r="I277">
        <v>12</v>
      </c>
      <c r="J277">
        <v>51</v>
      </c>
      <c r="K277">
        <f t="shared" si="196"/>
        <v>63</v>
      </c>
      <c r="M277" t="s">
        <v>30</v>
      </c>
      <c r="N277">
        <v>98</v>
      </c>
      <c r="O277">
        <v>63</v>
      </c>
      <c r="P277" s="2">
        <f t="shared" si="197"/>
        <v>161</v>
      </c>
    </row>
    <row r="278" spans="1:16" x14ac:dyDescent="0.25">
      <c r="A278" t="s">
        <v>60</v>
      </c>
      <c r="B278">
        <v>109</v>
      </c>
      <c r="C278">
        <v>40</v>
      </c>
      <c r="D278">
        <v>80</v>
      </c>
      <c r="E278">
        <f t="shared" si="195"/>
        <v>120</v>
      </c>
      <c r="G278" t="s">
        <v>60</v>
      </c>
      <c r="H278">
        <v>27</v>
      </c>
      <c r="I278">
        <v>12</v>
      </c>
      <c r="J278">
        <v>43</v>
      </c>
      <c r="K278">
        <f t="shared" si="196"/>
        <v>55</v>
      </c>
      <c r="M278" t="s">
        <v>60</v>
      </c>
      <c r="N278">
        <v>120</v>
      </c>
      <c r="O278">
        <v>55</v>
      </c>
      <c r="P278" s="2">
        <f t="shared" si="197"/>
        <v>175</v>
      </c>
    </row>
    <row r="279" spans="1:16" x14ac:dyDescent="0.25">
      <c r="A279" t="s">
        <v>62</v>
      </c>
      <c r="B279">
        <v>130</v>
      </c>
      <c r="C279">
        <v>46</v>
      </c>
      <c r="D279">
        <v>81</v>
      </c>
      <c r="E279">
        <f t="shared" si="195"/>
        <v>127</v>
      </c>
      <c r="G279" t="s">
        <v>62</v>
      </c>
      <c r="H279">
        <v>32</v>
      </c>
      <c r="I279">
        <v>11</v>
      </c>
      <c r="J279">
        <v>45</v>
      </c>
      <c r="K279">
        <f t="shared" si="196"/>
        <v>56</v>
      </c>
      <c r="M279" t="s">
        <v>62</v>
      </c>
      <c r="N279">
        <v>127</v>
      </c>
      <c r="O279">
        <v>56</v>
      </c>
      <c r="P279" s="2">
        <f t="shared" si="197"/>
        <v>183</v>
      </c>
    </row>
    <row r="280" spans="1:16" x14ac:dyDescent="0.25">
      <c r="A280" t="s">
        <v>76</v>
      </c>
      <c r="B280">
        <v>124</v>
      </c>
      <c r="C280">
        <v>46</v>
      </c>
      <c r="D280">
        <v>89</v>
      </c>
      <c r="E280">
        <f t="shared" ref="E280:E285" si="198">SUM(C280:D280)</f>
        <v>135</v>
      </c>
      <c r="G280" t="s">
        <v>76</v>
      </c>
      <c r="H280">
        <v>29</v>
      </c>
      <c r="I280">
        <v>15</v>
      </c>
      <c r="J280">
        <v>30</v>
      </c>
      <c r="K280">
        <f t="shared" ref="K280:K285" si="199">SUM(I280:J280)</f>
        <v>45</v>
      </c>
      <c r="M280" t="s">
        <v>76</v>
      </c>
      <c r="N280">
        <v>135</v>
      </c>
      <c r="O280">
        <v>45</v>
      </c>
      <c r="P280" s="2">
        <f t="shared" ref="P280:P285" si="200">N280+O280</f>
        <v>180</v>
      </c>
    </row>
    <row r="281" spans="1:16" x14ac:dyDescent="0.25">
      <c r="A281" t="s">
        <v>83</v>
      </c>
      <c r="B281">
        <v>132</v>
      </c>
      <c r="C281">
        <v>43</v>
      </c>
      <c r="D281">
        <v>96</v>
      </c>
      <c r="E281">
        <f t="shared" si="198"/>
        <v>139</v>
      </c>
      <c r="G281" t="s">
        <v>83</v>
      </c>
      <c r="H281">
        <v>33</v>
      </c>
      <c r="I281">
        <v>17</v>
      </c>
      <c r="J281">
        <v>37</v>
      </c>
      <c r="K281">
        <f t="shared" si="199"/>
        <v>54</v>
      </c>
      <c r="M281" t="s">
        <v>83</v>
      </c>
      <c r="N281">
        <v>139</v>
      </c>
      <c r="O281">
        <v>54</v>
      </c>
      <c r="P281" s="2">
        <f t="shared" si="200"/>
        <v>193</v>
      </c>
    </row>
    <row r="282" spans="1:16" x14ac:dyDescent="0.25">
      <c r="A282" t="s">
        <v>84</v>
      </c>
      <c r="B282">
        <v>114</v>
      </c>
      <c r="C282">
        <v>44</v>
      </c>
      <c r="D282">
        <v>103</v>
      </c>
      <c r="E282">
        <f t="shared" si="198"/>
        <v>147</v>
      </c>
      <c r="G282" t="s">
        <v>84</v>
      </c>
      <c r="H282">
        <v>19</v>
      </c>
      <c r="I282">
        <v>10</v>
      </c>
      <c r="J282">
        <v>42</v>
      </c>
      <c r="K282">
        <f t="shared" si="199"/>
        <v>52</v>
      </c>
      <c r="M282" t="s">
        <v>84</v>
      </c>
      <c r="N282">
        <v>147</v>
      </c>
      <c r="O282">
        <v>52</v>
      </c>
      <c r="P282" s="2">
        <f t="shared" si="200"/>
        <v>199</v>
      </c>
    </row>
    <row r="283" spans="1:16" x14ac:dyDescent="0.25">
      <c r="A283" t="s">
        <v>87</v>
      </c>
      <c r="B283">
        <v>119</v>
      </c>
      <c r="C283">
        <v>45</v>
      </c>
      <c r="D283">
        <v>108</v>
      </c>
      <c r="E283">
        <f t="shared" si="198"/>
        <v>153</v>
      </c>
      <c r="G283" t="s">
        <v>87</v>
      </c>
      <c r="H283">
        <v>30</v>
      </c>
      <c r="I283">
        <v>15</v>
      </c>
      <c r="J283">
        <v>34</v>
      </c>
      <c r="K283">
        <f t="shared" si="199"/>
        <v>49</v>
      </c>
      <c r="M283" t="s">
        <v>87</v>
      </c>
      <c r="N283">
        <v>153</v>
      </c>
      <c r="O283">
        <v>49</v>
      </c>
      <c r="P283" s="2">
        <f t="shared" si="200"/>
        <v>202</v>
      </c>
    </row>
    <row r="284" spans="1:16" x14ac:dyDescent="0.25">
      <c r="A284" t="s">
        <v>91</v>
      </c>
      <c r="B284">
        <v>90</v>
      </c>
      <c r="C284">
        <v>40</v>
      </c>
      <c r="D284">
        <v>108</v>
      </c>
      <c r="E284">
        <f t="shared" si="198"/>
        <v>148</v>
      </c>
      <c r="G284" t="s">
        <v>91</v>
      </c>
      <c r="H284">
        <v>32</v>
      </c>
      <c r="I284">
        <v>16</v>
      </c>
      <c r="J284">
        <v>30</v>
      </c>
      <c r="K284">
        <f t="shared" si="199"/>
        <v>46</v>
      </c>
      <c r="M284" t="s">
        <v>91</v>
      </c>
      <c r="N284">
        <v>148</v>
      </c>
      <c r="O284">
        <v>46</v>
      </c>
      <c r="P284" s="2">
        <f t="shared" si="200"/>
        <v>194</v>
      </c>
    </row>
    <row r="285" spans="1:16" x14ac:dyDescent="0.25">
      <c r="A285" t="s">
        <v>93</v>
      </c>
      <c r="B285">
        <v>62</v>
      </c>
      <c r="C285">
        <v>21</v>
      </c>
      <c r="D285">
        <v>90</v>
      </c>
      <c r="E285">
        <f t="shared" si="198"/>
        <v>111</v>
      </c>
      <c r="G285" t="s">
        <v>93</v>
      </c>
      <c r="H285">
        <v>17</v>
      </c>
      <c r="I285">
        <v>5</v>
      </c>
      <c r="J285">
        <v>31</v>
      </c>
      <c r="K285">
        <f t="shared" si="199"/>
        <v>36</v>
      </c>
      <c r="M285" t="s">
        <v>93</v>
      </c>
      <c r="N285">
        <v>111</v>
      </c>
      <c r="O285">
        <v>36</v>
      </c>
      <c r="P285" s="2">
        <f t="shared" si="200"/>
        <v>147</v>
      </c>
    </row>
    <row r="286" spans="1:16" x14ac:dyDescent="0.25">
      <c r="A286" t="s">
        <v>94</v>
      </c>
      <c r="B286">
        <v>60</v>
      </c>
      <c r="C286">
        <v>17</v>
      </c>
      <c r="D286">
        <v>73</v>
      </c>
      <c r="E286">
        <f t="shared" ref="E286" si="201">SUM(C286:D286)</f>
        <v>90</v>
      </c>
      <c r="G286" t="s">
        <v>94</v>
      </c>
      <c r="H286">
        <v>18</v>
      </c>
      <c r="I286">
        <v>7</v>
      </c>
      <c r="J286">
        <v>28</v>
      </c>
      <c r="K286">
        <f t="shared" ref="K286" si="202">SUM(I286:J286)</f>
        <v>35</v>
      </c>
      <c r="M286" t="s">
        <v>94</v>
      </c>
      <c r="N286">
        <v>90</v>
      </c>
      <c r="O286">
        <v>35</v>
      </c>
      <c r="P286" s="2">
        <f t="shared" ref="P286" si="203">N286+O286</f>
        <v>125</v>
      </c>
    </row>
    <row r="287" spans="1:16" x14ac:dyDescent="0.25">
      <c r="A287" t="s">
        <v>95</v>
      </c>
      <c r="B287">
        <v>60</v>
      </c>
      <c r="C287">
        <v>23</v>
      </c>
      <c r="D287">
        <v>58</v>
      </c>
      <c r="E287">
        <f t="shared" ref="E287" si="204">SUM(C287:D287)</f>
        <v>81</v>
      </c>
      <c r="G287" t="s">
        <v>95</v>
      </c>
      <c r="H287">
        <v>26</v>
      </c>
      <c r="I287">
        <v>11</v>
      </c>
      <c r="J287">
        <v>23</v>
      </c>
      <c r="K287">
        <f t="shared" ref="K287" si="205">SUM(I287:J287)</f>
        <v>34</v>
      </c>
      <c r="M287" t="s">
        <v>95</v>
      </c>
      <c r="N287">
        <v>81</v>
      </c>
      <c r="O287">
        <v>34</v>
      </c>
      <c r="P287" s="2">
        <f t="shared" ref="P287" si="206">N287+O287</f>
        <v>115</v>
      </c>
    </row>
    <row r="288" spans="1:16" x14ac:dyDescent="0.25">
      <c r="A288" s="2" t="s">
        <v>99</v>
      </c>
      <c r="B288">
        <v>57</v>
      </c>
      <c r="C288">
        <v>22</v>
      </c>
      <c r="D288">
        <v>49</v>
      </c>
      <c r="E288">
        <f t="shared" ref="E288" si="207">SUM(C288:D288)</f>
        <v>71</v>
      </c>
      <c r="G288" s="2" t="s">
        <v>99</v>
      </c>
      <c r="H288">
        <v>22</v>
      </c>
      <c r="I288">
        <v>12</v>
      </c>
      <c r="J288">
        <v>25</v>
      </c>
      <c r="K288">
        <f t="shared" ref="K288" si="208">SUM(I288:J288)</f>
        <v>37</v>
      </c>
      <c r="M288" s="2" t="s">
        <v>99</v>
      </c>
      <c r="N288">
        <v>71</v>
      </c>
      <c r="O288">
        <v>37</v>
      </c>
      <c r="P288" s="2">
        <f t="shared" ref="P288" si="209">N288+O288</f>
        <v>108</v>
      </c>
    </row>
    <row r="289" spans="1:16" x14ac:dyDescent="0.25">
      <c r="A289" s="2" t="s">
        <v>100</v>
      </c>
      <c r="B289">
        <v>58</v>
      </c>
      <c r="C289">
        <v>24</v>
      </c>
      <c r="D289">
        <v>52</v>
      </c>
      <c r="E289">
        <f t="shared" ref="E289" si="210">SUM(C289:D289)</f>
        <v>76</v>
      </c>
      <c r="G289" s="2" t="s">
        <v>100</v>
      </c>
      <c r="H289">
        <v>19</v>
      </c>
      <c r="I289">
        <v>7</v>
      </c>
      <c r="J289">
        <v>19</v>
      </c>
      <c r="K289">
        <f t="shared" ref="K289" si="211">SUM(I289:J289)</f>
        <v>26</v>
      </c>
      <c r="M289" s="2" t="s">
        <v>100</v>
      </c>
      <c r="N289">
        <v>76</v>
      </c>
      <c r="O289">
        <v>26</v>
      </c>
      <c r="P289" s="2">
        <f t="shared" ref="P289" si="212">N289+O289</f>
        <v>102</v>
      </c>
    </row>
    <row r="290" spans="1:16" x14ac:dyDescent="0.25">
      <c r="A290" s="2" t="s">
        <v>103</v>
      </c>
      <c r="B290">
        <v>73</v>
      </c>
      <c r="C290">
        <v>25</v>
      </c>
      <c r="D290">
        <v>62</v>
      </c>
      <c r="E290">
        <f t="shared" ref="E290" si="213">SUM(C290:D290)</f>
        <v>87</v>
      </c>
      <c r="G290" s="2" t="s">
        <v>103</v>
      </c>
      <c r="H290">
        <v>16</v>
      </c>
      <c r="I290">
        <v>8</v>
      </c>
      <c r="J290">
        <v>18</v>
      </c>
      <c r="K290">
        <f t="shared" ref="K290" si="214">SUM(I290:J290)</f>
        <v>26</v>
      </c>
      <c r="M290" s="2" t="s">
        <v>103</v>
      </c>
      <c r="N290">
        <v>87</v>
      </c>
      <c r="O290">
        <v>26</v>
      </c>
      <c r="P290" s="2">
        <f t="shared" ref="P290" si="215">N290+O290</f>
        <v>113</v>
      </c>
    </row>
    <row r="291" spans="1:16" x14ac:dyDescent="0.25">
      <c r="A291" s="2" t="s">
        <v>111</v>
      </c>
      <c r="B291">
        <v>73</v>
      </c>
      <c r="C291">
        <v>19</v>
      </c>
      <c r="D291">
        <v>62</v>
      </c>
      <c r="E291">
        <f t="shared" ref="E291" si="216">SUM(C291:D291)</f>
        <v>81</v>
      </c>
      <c r="G291" s="2" t="s">
        <v>111</v>
      </c>
      <c r="H291">
        <v>18</v>
      </c>
      <c r="I291">
        <v>7</v>
      </c>
      <c r="J291">
        <v>23</v>
      </c>
      <c r="K291">
        <f t="shared" ref="K291" si="217">SUM(I291:J291)</f>
        <v>30</v>
      </c>
      <c r="M291" s="2" t="s">
        <v>111</v>
      </c>
      <c r="N291">
        <v>81</v>
      </c>
      <c r="O291">
        <v>30</v>
      </c>
      <c r="P291" s="2">
        <f t="shared" ref="P291" si="218">N291+O291</f>
        <v>111</v>
      </c>
    </row>
    <row r="292" spans="1:16" x14ac:dyDescent="0.25">
      <c r="A292" s="2" t="s">
        <v>112</v>
      </c>
      <c r="B292">
        <v>78</v>
      </c>
      <c r="C292">
        <v>25</v>
      </c>
      <c r="D292">
        <v>53</v>
      </c>
      <c r="E292">
        <f t="shared" ref="E292:E293" si="219">SUM(C292:D292)</f>
        <v>78</v>
      </c>
      <c r="G292" s="2" t="s">
        <v>118</v>
      </c>
      <c r="H292">
        <v>14</v>
      </c>
      <c r="I292">
        <v>6</v>
      </c>
      <c r="J292">
        <v>14</v>
      </c>
      <c r="K292">
        <f t="shared" ref="K292:K293" si="220">SUM(I292:J292)</f>
        <v>20</v>
      </c>
      <c r="M292" s="2" t="s">
        <v>112</v>
      </c>
      <c r="N292">
        <v>78</v>
      </c>
      <c r="O292">
        <v>20</v>
      </c>
      <c r="P292" s="2">
        <f t="shared" ref="P292:P293" si="221">N292+O292</f>
        <v>98</v>
      </c>
    </row>
    <row r="293" spans="1:16" x14ac:dyDescent="0.25">
      <c r="A293" s="2" t="s">
        <v>129</v>
      </c>
      <c r="B293">
        <v>101</v>
      </c>
      <c r="C293">
        <v>31</v>
      </c>
      <c r="D293">
        <v>56</v>
      </c>
      <c r="E293">
        <f t="shared" si="219"/>
        <v>87</v>
      </c>
      <c r="G293" s="2" t="s">
        <v>129</v>
      </c>
      <c r="H293">
        <v>18</v>
      </c>
      <c r="I293">
        <v>8</v>
      </c>
      <c r="J293">
        <v>15</v>
      </c>
      <c r="K293">
        <f t="shared" si="220"/>
        <v>23</v>
      </c>
      <c r="M293" s="2" t="s">
        <v>129</v>
      </c>
      <c r="N293">
        <v>87</v>
      </c>
      <c r="O293">
        <v>23</v>
      </c>
      <c r="P293" s="2">
        <f t="shared" si="221"/>
        <v>110</v>
      </c>
    </row>
    <row r="294" spans="1:16" x14ac:dyDescent="0.25">
      <c r="A294" s="2" t="s">
        <v>134</v>
      </c>
      <c r="B294">
        <v>89</v>
      </c>
      <c r="C294">
        <v>25</v>
      </c>
      <c r="D294">
        <v>48</v>
      </c>
      <c r="E294">
        <f t="shared" ref="E294" si="222">SUM(C294:D294)</f>
        <v>73</v>
      </c>
      <c r="G294" s="2" t="s">
        <v>134</v>
      </c>
      <c r="H294">
        <v>16</v>
      </c>
      <c r="I294">
        <v>7</v>
      </c>
      <c r="J294">
        <v>15</v>
      </c>
      <c r="K294">
        <f t="shared" ref="K294" si="223">SUM(I294:J294)</f>
        <v>22</v>
      </c>
      <c r="M294" s="2" t="s">
        <v>134</v>
      </c>
      <c r="N294">
        <v>73</v>
      </c>
      <c r="O294">
        <v>22</v>
      </c>
      <c r="P294" s="2">
        <f t="shared" ref="P294" si="224">N294+O294</f>
        <v>95</v>
      </c>
    </row>
    <row r="295" spans="1:16" x14ac:dyDescent="0.25">
      <c r="A295" s="1" t="s">
        <v>88</v>
      </c>
      <c r="G295" s="1" t="s">
        <v>89</v>
      </c>
      <c r="M295" s="1" t="s">
        <v>90</v>
      </c>
    </row>
    <row r="296" spans="1:16" x14ac:dyDescent="0.25">
      <c r="A296" t="s">
        <v>15</v>
      </c>
      <c r="B296" t="s">
        <v>16</v>
      </c>
      <c r="C296" t="s">
        <v>17</v>
      </c>
      <c r="D296" t="s">
        <v>18</v>
      </c>
      <c r="E296" t="s">
        <v>19</v>
      </c>
      <c r="G296" t="s">
        <v>15</v>
      </c>
      <c r="H296" t="s">
        <v>31</v>
      </c>
      <c r="I296" t="s">
        <v>32</v>
      </c>
      <c r="J296" t="s">
        <v>33</v>
      </c>
      <c r="K296" t="s">
        <v>19</v>
      </c>
      <c r="M296" s="2" t="s">
        <v>15</v>
      </c>
      <c r="N296" s="2" t="s">
        <v>34</v>
      </c>
      <c r="O296" s="2" t="s">
        <v>35</v>
      </c>
      <c r="P296" s="2" t="s">
        <v>19</v>
      </c>
    </row>
    <row r="297" spans="1:16" hidden="1" x14ac:dyDescent="0.25">
      <c r="A297" t="s">
        <v>20</v>
      </c>
      <c r="B297">
        <v>5</v>
      </c>
      <c r="C297">
        <v>0</v>
      </c>
      <c r="D297">
        <v>22</v>
      </c>
      <c r="E297">
        <f t="shared" ref="E297:E309" si="225">SUM(C297:D297)</f>
        <v>22</v>
      </c>
      <c r="G297" t="s">
        <v>20</v>
      </c>
      <c r="H297">
        <v>19</v>
      </c>
      <c r="I297">
        <v>9</v>
      </c>
      <c r="J297">
        <v>58</v>
      </c>
      <c r="K297">
        <f t="shared" ref="K297:K313" si="226">SUM(I297:J297)</f>
        <v>67</v>
      </c>
      <c r="M297" t="s">
        <v>20</v>
      </c>
      <c r="N297">
        <v>22</v>
      </c>
      <c r="O297">
        <v>67</v>
      </c>
      <c r="P297" s="2">
        <f>N297+O297</f>
        <v>89</v>
      </c>
    </row>
    <row r="298" spans="1:16" hidden="1" x14ac:dyDescent="0.25">
      <c r="A298" t="s">
        <v>21</v>
      </c>
      <c r="B298">
        <v>15</v>
      </c>
      <c r="C298">
        <v>9</v>
      </c>
      <c r="D298">
        <v>21</v>
      </c>
      <c r="E298">
        <f t="shared" si="225"/>
        <v>30</v>
      </c>
      <c r="G298" t="s">
        <v>21</v>
      </c>
      <c r="H298">
        <v>23</v>
      </c>
      <c r="I298">
        <v>11</v>
      </c>
      <c r="J298">
        <v>86</v>
      </c>
      <c r="K298">
        <f t="shared" si="226"/>
        <v>97</v>
      </c>
      <c r="M298" t="s">
        <v>21</v>
      </c>
      <c r="N298">
        <v>30</v>
      </c>
      <c r="O298">
        <v>97</v>
      </c>
      <c r="P298" s="2">
        <f t="shared" ref="P298:P313" si="227">N298+O298</f>
        <v>127</v>
      </c>
    </row>
    <row r="299" spans="1:16" hidden="1" x14ac:dyDescent="0.25">
      <c r="A299" t="s">
        <v>22</v>
      </c>
      <c r="B299">
        <v>9</v>
      </c>
      <c r="C299">
        <v>3</v>
      </c>
      <c r="D299">
        <v>16</v>
      </c>
      <c r="E299">
        <f t="shared" si="225"/>
        <v>19</v>
      </c>
      <c r="G299" t="s">
        <v>22</v>
      </c>
      <c r="H299">
        <v>32</v>
      </c>
      <c r="I299">
        <v>14</v>
      </c>
      <c r="J299">
        <v>63</v>
      </c>
      <c r="K299">
        <f t="shared" si="226"/>
        <v>77</v>
      </c>
      <c r="M299" t="s">
        <v>22</v>
      </c>
      <c r="N299">
        <v>19</v>
      </c>
      <c r="O299">
        <v>77</v>
      </c>
      <c r="P299" s="2">
        <f t="shared" si="227"/>
        <v>96</v>
      </c>
    </row>
    <row r="300" spans="1:16" hidden="1" x14ac:dyDescent="0.25">
      <c r="A300" t="s">
        <v>23</v>
      </c>
      <c r="B300">
        <v>18</v>
      </c>
      <c r="C300">
        <v>9</v>
      </c>
      <c r="D300">
        <v>21</v>
      </c>
      <c r="E300">
        <f t="shared" si="225"/>
        <v>30</v>
      </c>
      <c r="G300" t="s">
        <v>23</v>
      </c>
      <c r="H300">
        <v>22</v>
      </c>
      <c r="I300">
        <v>13</v>
      </c>
      <c r="J300">
        <v>64</v>
      </c>
      <c r="K300">
        <f t="shared" si="226"/>
        <v>77</v>
      </c>
      <c r="M300" t="s">
        <v>23</v>
      </c>
      <c r="N300">
        <v>30</v>
      </c>
      <c r="O300">
        <v>77</v>
      </c>
      <c r="P300" s="2">
        <f t="shared" si="227"/>
        <v>107</v>
      </c>
    </row>
    <row r="301" spans="1:16" hidden="1" x14ac:dyDescent="0.25">
      <c r="A301" t="s">
        <v>24</v>
      </c>
      <c r="B301">
        <v>17</v>
      </c>
      <c r="C301">
        <v>12</v>
      </c>
      <c r="D301">
        <v>21</v>
      </c>
      <c r="E301">
        <f t="shared" si="225"/>
        <v>33</v>
      </c>
      <c r="G301" t="s">
        <v>24</v>
      </c>
      <c r="H301">
        <v>21</v>
      </c>
      <c r="I301">
        <v>14</v>
      </c>
      <c r="J301">
        <v>66</v>
      </c>
      <c r="K301">
        <f t="shared" si="226"/>
        <v>80</v>
      </c>
      <c r="M301" t="s">
        <v>24</v>
      </c>
      <c r="N301">
        <v>33</v>
      </c>
      <c r="O301">
        <v>80</v>
      </c>
      <c r="P301" s="2">
        <f t="shared" si="227"/>
        <v>113</v>
      </c>
    </row>
    <row r="302" spans="1:16" hidden="1" x14ac:dyDescent="0.25">
      <c r="A302" t="s">
        <v>25</v>
      </c>
      <c r="B302">
        <v>35</v>
      </c>
      <c r="C302">
        <v>25</v>
      </c>
      <c r="D302">
        <v>18</v>
      </c>
      <c r="E302">
        <f t="shared" si="225"/>
        <v>43</v>
      </c>
      <c r="G302" t="s">
        <v>25</v>
      </c>
      <c r="H302">
        <v>23</v>
      </c>
      <c r="I302">
        <v>13</v>
      </c>
      <c r="J302">
        <v>60</v>
      </c>
      <c r="K302">
        <f t="shared" si="226"/>
        <v>73</v>
      </c>
      <c r="M302" t="s">
        <v>25</v>
      </c>
      <c r="N302">
        <v>43</v>
      </c>
      <c r="O302">
        <v>73</v>
      </c>
      <c r="P302" s="2">
        <f t="shared" si="227"/>
        <v>116</v>
      </c>
    </row>
    <row r="303" spans="1:16" hidden="1" x14ac:dyDescent="0.25">
      <c r="A303" t="s">
        <v>26</v>
      </c>
      <c r="B303">
        <v>66</v>
      </c>
      <c r="C303">
        <v>40</v>
      </c>
      <c r="D303">
        <v>47</v>
      </c>
      <c r="E303">
        <f t="shared" si="225"/>
        <v>87</v>
      </c>
      <c r="G303" t="s">
        <v>26</v>
      </c>
      <c r="H303">
        <v>18</v>
      </c>
      <c r="I303">
        <v>10</v>
      </c>
      <c r="J303">
        <v>56</v>
      </c>
      <c r="K303">
        <f t="shared" si="226"/>
        <v>66</v>
      </c>
      <c r="M303" t="s">
        <v>26</v>
      </c>
      <c r="N303">
        <v>87</v>
      </c>
      <c r="O303">
        <v>66</v>
      </c>
      <c r="P303" s="2">
        <f t="shared" si="227"/>
        <v>153</v>
      </c>
    </row>
    <row r="304" spans="1:16" hidden="1" x14ac:dyDescent="0.25">
      <c r="A304" t="s">
        <v>27</v>
      </c>
      <c r="B304">
        <v>104</v>
      </c>
      <c r="C304">
        <v>49</v>
      </c>
      <c r="D304">
        <v>79</v>
      </c>
      <c r="E304">
        <f t="shared" si="225"/>
        <v>128</v>
      </c>
      <c r="G304" t="s">
        <v>27</v>
      </c>
      <c r="H304">
        <v>26</v>
      </c>
      <c r="I304">
        <v>14</v>
      </c>
      <c r="J304">
        <v>49</v>
      </c>
      <c r="K304">
        <f t="shared" si="226"/>
        <v>63</v>
      </c>
      <c r="M304" t="s">
        <v>27</v>
      </c>
      <c r="N304">
        <v>128</v>
      </c>
      <c r="O304">
        <v>63</v>
      </c>
      <c r="P304" s="2">
        <f t="shared" si="227"/>
        <v>191</v>
      </c>
    </row>
    <row r="305" spans="1:16" x14ac:dyDescent="0.25">
      <c r="A305" t="s">
        <v>28</v>
      </c>
      <c r="B305">
        <v>121</v>
      </c>
      <c r="C305">
        <v>58</v>
      </c>
      <c r="D305">
        <v>128</v>
      </c>
      <c r="E305">
        <f t="shared" si="225"/>
        <v>186</v>
      </c>
      <c r="G305" t="s">
        <v>28</v>
      </c>
      <c r="H305">
        <v>26</v>
      </c>
      <c r="I305">
        <v>11</v>
      </c>
      <c r="J305">
        <v>53</v>
      </c>
      <c r="K305">
        <f t="shared" si="226"/>
        <v>64</v>
      </c>
      <c r="M305" t="s">
        <v>28</v>
      </c>
      <c r="N305">
        <v>186</v>
      </c>
      <c r="O305">
        <v>64</v>
      </c>
      <c r="P305" s="2">
        <f t="shared" si="227"/>
        <v>250</v>
      </c>
    </row>
    <row r="306" spans="1:16" x14ac:dyDescent="0.25">
      <c r="A306" t="s">
        <v>29</v>
      </c>
      <c r="B306">
        <v>121</v>
      </c>
      <c r="C306">
        <v>54</v>
      </c>
      <c r="D306">
        <v>175</v>
      </c>
      <c r="E306">
        <f t="shared" si="225"/>
        <v>229</v>
      </c>
      <c r="G306" t="s">
        <v>29</v>
      </c>
      <c r="H306">
        <v>24</v>
      </c>
      <c r="I306">
        <v>6</v>
      </c>
      <c r="J306">
        <v>47</v>
      </c>
      <c r="K306">
        <f t="shared" si="226"/>
        <v>53</v>
      </c>
      <c r="M306" t="s">
        <v>29</v>
      </c>
      <c r="N306">
        <v>229</v>
      </c>
      <c r="O306">
        <v>53</v>
      </c>
      <c r="P306" s="2">
        <f t="shared" si="227"/>
        <v>282</v>
      </c>
    </row>
    <row r="307" spans="1:16" x14ac:dyDescent="0.25">
      <c r="A307" t="s">
        <v>30</v>
      </c>
      <c r="B307">
        <v>183</v>
      </c>
      <c r="C307">
        <v>61</v>
      </c>
      <c r="D307">
        <v>173</v>
      </c>
      <c r="E307">
        <f t="shared" si="225"/>
        <v>234</v>
      </c>
      <c r="G307" t="s">
        <v>30</v>
      </c>
      <c r="H307">
        <v>10</v>
      </c>
      <c r="I307">
        <v>5</v>
      </c>
      <c r="J307">
        <v>41</v>
      </c>
      <c r="K307">
        <f t="shared" si="226"/>
        <v>46</v>
      </c>
      <c r="M307" t="s">
        <v>30</v>
      </c>
      <c r="N307">
        <v>234</v>
      </c>
      <c r="O307">
        <v>46</v>
      </c>
      <c r="P307" s="2">
        <f t="shared" si="227"/>
        <v>280</v>
      </c>
    </row>
    <row r="308" spans="1:16" x14ac:dyDescent="0.25">
      <c r="A308" t="s">
        <v>60</v>
      </c>
      <c r="B308">
        <v>155</v>
      </c>
      <c r="C308">
        <v>54</v>
      </c>
      <c r="D308">
        <v>171</v>
      </c>
      <c r="E308">
        <f t="shared" si="225"/>
        <v>225</v>
      </c>
      <c r="G308" t="s">
        <v>60</v>
      </c>
      <c r="H308">
        <v>14</v>
      </c>
      <c r="I308">
        <v>7</v>
      </c>
      <c r="J308">
        <v>34</v>
      </c>
      <c r="K308">
        <f t="shared" si="226"/>
        <v>41</v>
      </c>
      <c r="M308" t="s">
        <v>60</v>
      </c>
      <c r="N308">
        <v>225</v>
      </c>
      <c r="O308">
        <v>41</v>
      </c>
      <c r="P308" s="2">
        <f t="shared" si="227"/>
        <v>266</v>
      </c>
    </row>
    <row r="309" spans="1:16" x14ac:dyDescent="0.25">
      <c r="A309" t="s">
        <v>62</v>
      </c>
      <c r="B309">
        <v>134</v>
      </c>
      <c r="C309">
        <v>43</v>
      </c>
      <c r="D309">
        <v>178</v>
      </c>
      <c r="E309">
        <f t="shared" si="225"/>
        <v>221</v>
      </c>
      <c r="G309" t="s">
        <v>62</v>
      </c>
      <c r="H309">
        <v>15</v>
      </c>
      <c r="I309">
        <v>10</v>
      </c>
      <c r="J309">
        <v>26</v>
      </c>
      <c r="K309">
        <f t="shared" si="226"/>
        <v>36</v>
      </c>
      <c r="M309" t="s">
        <v>62</v>
      </c>
      <c r="N309">
        <v>221</v>
      </c>
      <c r="O309">
        <v>36</v>
      </c>
      <c r="P309" s="2">
        <f t="shared" si="227"/>
        <v>257</v>
      </c>
    </row>
    <row r="310" spans="1:16" x14ac:dyDescent="0.25">
      <c r="A310" t="s">
        <v>76</v>
      </c>
      <c r="B310">
        <v>122</v>
      </c>
      <c r="C310">
        <v>47</v>
      </c>
      <c r="D310">
        <v>161</v>
      </c>
      <c r="E310">
        <f t="shared" ref="E310:E315" si="228">SUM(C310:D310)</f>
        <v>208</v>
      </c>
      <c r="G310" t="s">
        <v>76</v>
      </c>
      <c r="H310">
        <v>26</v>
      </c>
      <c r="I310">
        <v>9</v>
      </c>
      <c r="J310">
        <v>25</v>
      </c>
      <c r="K310">
        <f t="shared" si="226"/>
        <v>34</v>
      </c>
      <c r="M310" t="s">
        <v>76</v>
      </c>
      <c r="N310">
        <v>208</v>
      </c>
      <c r="O310">
        <v>34</v>
      </c>
      <c r="P310" s="2">
        <f t="shared" si="227"/>
        <v>242</v>
      </c>
    </row>
    <row r="311" spans="1:16" x14ac:dyDescent="0.25">
      <c r="A311" t="s">
        <v>83</v>
      </c>
      <c r="B311">
        <v>131</v>
      </c>
      <c r="C311">
        <v>39</v>
      </c>
      <c r="D311">
        <v>143</v>
      </c>
      <c r="E311">
        <f t="shared" si="228"/>
        <v>182</v>
      </c>
      <c r="G311" t="s">
        <v>83</v>
      </c>
      <c r="H311">
        <v>19</v>
      </c>
      <c r="I311">
        <v>9</v>
      </c>
      <c r="J311">
        <v>20</v>
      </c>
      <c r="K311">
        <f t="shared" si="226"/>
        <v>29</v>
      </c>
      <c r="M311" t="s">
        <v>83</v>
      </c>
      <c r="N311">
        <v>182</v>
      </c>
      <c r="O311">
        <v>29</v>
      </c>
      <c r="P311" s="2">
        <f t="shared" si="227"/>
        <v>211</v>
      </c>
    </row>
    <row r="312" spans="1:16" x14ac:dyDescent="0.25">
      <c r="A312" t="s">
        <v>84</v>
      </c>
      <c r="B312">
        <v>139</v>
      </c>
      <c r="C312">
        <v>53</v>
      </c>
      <c r="D312">
        <v>141</v>
      </c>
      <c r="E312">
        <f t="shared" si="228"/>
        <v>194</v>
      </c>
      <c r="G312" t="s">
        <v>84</v>
      </c>
      <c r="H312">
        <v>34</v>
      </c>
      <c r="I312">
        <v>17</v>
      </c>
      <c r="J312">
        <v>17</v>
      </c>
      <c r="K312">
        <f t="shared" si="226"/>
        <v>34</v>
      </c>
      <c r="M312" t="s">
        <v>84</v>
      </c>
      <c r="N312">
        <v>194</v>
      </c>
      <c r="O312">
        <v>34</v>
      </c>
      <c r="P312" s="2">
        <f t="shared" si="227"/>
        <v>228</v>
      </c>
    </row>
    <row r="313" spans="1:16" x14ac:dyDescent="0.25">
      <c r="A313" t="s">
        <v>87</v>
      </c>
      <c r="B313">
        <v>113</v>
      </c>
      <c r="C313">
        <v>41</v>
      </c>
      <c r="D313">
        <v>127</v>
      </c>
      <c r="E313">
        <f t="shared" si="228"/>
        <v>168</v>
      </c>
      <c r="G313" t="s">
        <v>87</v>
      </c>
      <c r="H313">
        <v>44</v>
      </c>
      <c r="I313">
        <v>15</v>
      </c>
      <c r="J313">
        <v>26</v>
      </c>
      <c r="K313">
        <f t="shared" si="226"/>
        <v>41</v>
      </c>
      <c r="M313" t="s">
        <v>87</v>
      </c>
      <c r="N313">
        <v>168</v>
      </c>
      <c r="O313">
        <v>41</v>
      </c>
      <c r="P313" s="2">
        <f t="shared" si="227"/>
        <v>209</v>
      </c>
    </row>
    <row r="314" spans="1:16" x14ac:dyDescent="0.25">
      <c r="A314" t="s">
        <v>91</v>
      </c>
      <c r="B314">
        <v>62</v>
      </c>
      <c r="C314">
        <v>21</v>
      </c>
      <c r="D314">
        <v>119</v>
      </c>
      <c r="E314">
        <f t="shared" si="228"/>
        <v>140</v>
      </c>
      <c r="G314" t="s">
        <v>91</v>
      </c>
      <c r="H314">
        <v>43</v>
      </c>
      <c r="I314">
        <v>19</v>
      </c>
      <c r="J314">
        <v>31</v>
      </c>
      <c r="K314">
        <f t="shared" ref="K314" si="229">SUM(I314:J314)</f>
        <v>50</v>
      </c>
      <c r="M314" t="s">
        <v>91</v>
      </c>
      <c r="N314">
        <v>140</v>
      </c>
      <c r="O314">
        <v>50</v>
      </c>
      <c r="P314" s="2">
        <f t="shared" ref="P314" si="230">N314+O314</f>
        <v>190</v>
      </c>
    </row>
    <row r="315" spans="1:16" x14ac:dyDescent="0.25">
      <c r="A315" t="s">
        <v>93</v>
      </c>
      <c r="B315">
        <v>75</v>
      </c>
      <c r="C315">
        <v>34</v>
      </c>
      <c r="D315">
        <v>109</v>
      </c>
      <c r="E315">
        <f t="shared" si="228"/>
        <v>143</v>
      </c>
      <c r="G315" t="s">
        <v>93</v>
      </c>
      <c r="H315">
        <v>38</v>
      </c>
      <c r="I315">
        <v>18</v>
      </c>
      <c r="J315">
        <v>50</v>
      </c>
      <c r="K315">
        <f t="shared" ref="K315" si="231">SUM(I315:J315)</f>
        <v>68</v>
      </c>
      <c r="M315" t="s">
        <v>93</v>
      </c>
      <c r="N315">
        <v>143</v>
      </c>
      <c r="O315">
        <v>68</v>
      </c>
      <c r="P315" s="2">
        <f t="shared" ref="P315" si="232">N315+O315</f>
        <v>211</v>
      </c>
    </row>
    <row r="316" spans="1:16" x14ac:dyDescent="0.25">
      <c r="A316" t="s">
        <v>94</v>
      </c>
      <c r="B316">
        <v>79</v>
      </c>
      <c r="C316">
        <v>30</v>
      </c>
      <c r="D316">
        <v>83</v>
      </c>
      <c r="E316">
        <f t="shared" ref="E316" si="233">SUM(C316:D316)</f>
        <v>113</v>
      </c>
      <c r="G316" t="s">
        <v>94</v>
      </c>
      <c r="H316">
        <v>36</v>
      </c>
      <c r="I316">
        <v>21</v>
      </c>
      <c r="J316">
        <v>39</v>
      </c>
      <c r="K316">
        <f t="shared" ref="K316" si="234">SUM(I316:J316)</f>
        <v>60</v>
      </c>
      <c r="M316" t="s">
        <v>94</v>
      </c>
      <c r="N316">
        <v>113</v>
      </c>
      <c r="O316">
        <v>60</v>
      </c>
      <c r="P316" s="2">
        <f t="shared" ref="P316" si="235">N316+O316</f>
        <v>173</v>
      </c>
    </row>
    <row r="317" spans="1:16" x14ac:dyDescent="0.25">
      <c r="A317" t="s">
        <v>95</v>
      </c>
      <c r="B317">
        <v>56</v>
      </c>
      <c r="C317">
        <v>21</v>
      </c>
      <c r="D317">
        <v>74</v>
      </c>
      <c r="E317">
        <f t="shared" ref="E317" si="236">SUM(C317:D317)</f>
        <v>95</v>
      </c>
      <c r="G317" t="s">
        <v>95</v>
      </c>
      <c r="H317">
        <v>38</v>
      </c>
      <c r="I317">
        <v>12</v>
      </c>
      <c r="J317">
        <v>36</v>
      </c>
      <c r="K317">
        <f t="shared" ref="K317" si="237">SUM(I317:J317)</f>
        <v>48</v>
      </c>
      <c r="M317" t="s">
        <v>95</v>
      </c>
      <c r="N317">
        <v>95</v>
      </c>
      <c r="O317">
        <v>48</v>
      </c>
      <c r="P317" s="2">
        <f t="shared" ref="P317" si="238">N317+O317</f>
        <v>143</v>
      </c>
    </row>
    <row r="318" spans="1:16" x14ac:dyDescent="0.25">
      <c r="A318" s="2" t="s">
        <v>99</v>
      </c>
      <c r="B318">
        <v>56</v>
      </c>
      <c r="C318">
        <v>20</v>
      </c>
      <c r="D318">
        <v>52</v>
      </c>
      <c r="E318">
        <f t="shared" ref="E318" si="239">SUM(C318:D318)</f>
        <v>72</v>
      </c>
      <c r="G318" s="2" t="s">
        <v>99</v>
      </c>
      <c r="H318">
        <v>19</v>
      </c>
      <c r="I318">
        <v>6</v>
      </c>
      <c r="J318">
        <v>31</v>
      </c>
      <c r="K318">
        <f t="shared" ref="K318" si="240">SUM(I318:J318)</f>
        <v>37</v>
      </c>
      <c r="M318" s="2" t="s">
        <v>99</v>
      </c>
      <c r="N318">
        <v>72</v>
      </c>
      <c r="O318">
        <v>37</v>
      </c>
      <c r="P318" s="2">
        <f t="shared" ref="P318" si="241">N318+O318</f>
        <v>109</v>
      </c>
    </row>
    <row r="319" spans="1:16" x14ac:dyDescent="0.25">
      <c r="A319" s="2" t="s">
        <v>100</v>
      </c>
      <c r="B319">
        <v>40</v>
      </c>
      <c r="C319">
        <v>15</v>
      </c>
      <c r="D319">
        <v>63</v>
      </c>
      <c r="E319">
        <f t="shared" ref="E319" si="242">SUM(C319:D319)</f>
        <v>78</v>
      </c>
      <c r="G319" s="2" t="s">
        <v>100</v>
      </c>
      <c r="H319">
        <v>22</v>
      </c>
      <c r="I319">
        <v>8</v>
      </c>
      <c r="J319">
        <v>19</v>
      </c>
      <c r="K319">
        <f t="shared" ref="K319" si="243">SUM(I319:J319)</f>
        <v>27</v>
      </c>
      <c r="M319" s="2" t="s">
        <v>100</v>
      </c>
      <c r="N319">
        <v>78</v>
      </c>
      <c r="O319">
        <v>27</v>
      </c>
      <c r="P319" s="2">
        <f t="shared" ref="P319" si="244">N319+O319</f>
        <v>105</v>
      </c>
    </row>
    <row r="320" spans="1:16" x14ac:dyDescent="0.25">
      <c r="A320" s="2" t="s">
        <v>103</v>
      </c>
      <c r="B320">
        <v>39</v>
      </c>
      <c r="C320">
        <v>15</v>
      </c>
      <c r="D320">
        <v>44</v>
      </c>
      <c r="E320">
        <f t="shared" ref="E320" si="245">SUM(C320:D320)</f>
        <v>59</v>
      </c>
      <c r="G320" s="2" t="s">
        <v>103</v>
      </c>
      <c r="H320">
        <v>10</v>
      </c>
      <c r="I320">
        <v>2</v>
      </c>
      <c r="J320">
        <v>16</v>
      </c>
      <c r="K320">
        <f t="shared" ref="K320" si="246">SUM(I320:J320)</f>
        <v>18</v>
      </c>
      <c r="M320" s="2" t="s">
        <v>103</v>
      </c>
      <c r="N320">
        <v>59</v>
      </c>
      <c r="O320">
        <v>18</v>
      </c>
      <c r="P320" s="2">
        <f t="shared" ref="P320" si="247">N320+O320</f>
        <v>77</v>
      </c>
    </row>
    <row r="321" spans="1:16" x14ac:dyDescent="0.25">
      <c r="A321" s="2" t="s">
        <v>111</v>
      </c>
      <c r="B321">
        <v>62</v>
      </c>
      <c r="C321">
        <v>14</v>
      </c>
      <c r="D321">
        <v>48</v>
      </c>
      <c r="E321">
        <f t="shared" ref="E321" si="248">SUM(C321:D321)</f>
        <v>62</v>
      </c>
      <c r="G321" s="2" t="s">
        <v>111</v>
      </c>
      <c r="H321">
        <v>12</v>
      </c>
      <c r="I321">
        <v>5</v>
      </c>
      <c r="J321">
        <v>8</v>
      </c>
      <c r="K321">
        <f t="shared" ref="K321" si="249">SUM(I321:J321)</f>
        <v>13</v>
      </c>
      <c r="M321" s="2" t="s">
        <v>111</v>
      </c>
      <c r="N321">
        <v>62</v>
      </c>
      <c r="O321">
        <v>13</v>
      </c>
      <c r="P321" s="2">
        <f t="shared" ref="P321" si="250">N321+O321</f>
        <v>75</v>
      </c>
    </row>
    <row r="322" spans="1:16" x14ac:dyDescent="0.25">
      <c r="A322" s="2" t="s">
        <v>112</v>
      </c>
      <c r="B322">
        <v>53</v>
      </c>
      <c r="C322">
        <v>16</v>
      </c>
      <c r="D322">
        <v>38</v>
      </c>
      <c r="E322">
        <f t="shared" ref="E322:E323" si="251">SUM(C322:D322)</f>
        <v>54</v>
      </c>
      <c r="G322" s="2" t="s">
        <v>112</v>
      </c>
      <c r="H322">
        <v>0</v>
      </c>
      <c r="I322">
        <v>0</v>
      </c>
      <c r="J322">
        <v>9</v>
      </c>
      <c r="K322">
        <f t="shared" ref="K322:K323" si="252">SUM(I322:J322)</f>
        <v>9</v>
      </c>
      <c r="M322" s="2" t="s">
        <v>112</v>
      </c>
      <c r="N322">
        <v>54</v>
      </c>
      <c r="O322">
        <v>9</v>
      </c>
      <c r="P322" s="2">
        <f t="shared" ref="P322:P323" si="253">N322+O322</f>
        <v>63</v>
      </c>
    </row>
    <row r="323" spans="1:16" x14ac:dyDescent="0.25">
      <c r="A323" s="2" t="s">
        <v>129</v>
      </c>
      <c r="B323">
        <v>48</v>
      </c>
      <c r="C323">
        <v>13</v>
      </c>
      <c r="D323">
        <v>39</v>
      </c>
      <c r="E323">
        <f t="shared" si="251"/>
        <v>52</v>
      </c>
      <c r="G323" s="2" t="s">
        <v>129</v>
      </c>
      <c r="H323">
        <v>2</v>
      </c>
      <c r="I323">
        <v>0</v>
      </c>
      <c r="J323">
        <v>9</v>
      </c>
      <c r="K323">
        <f t="shared" si="252"/>
        <v>9</v>
      </c>
      <c r="M323" s="2" t="s">
        <v>129</v>
      </c>
      <c r="N323">
        <v>52</v>
      </c>
      <c r="O323">
        <v>9</v>
      </c>
      <c r="P323" s="2">
        <f t="shared" si="253"/>
        <v>61</v>
      </c>
    </row>
    <row r="324" spans="1:16" x14ac:dyDescent="0.25">
      <c r="A324" s="2" t="s">
        <v>134</v>
      </c>
      <c r="B324">
        <v>16</v>
      </c>
      <c r="C324">
        <v>13</v>
      </c>
      <c r="D324">
        <v>32</v>
      </c>
      <c r="E324">
        <f t="shared" ref="E324" si="254">SUM(C324:D324)</f>
        <v>45</v>
      </c>
      <c r="G324" s="2" t="s">
        <v>134</v>
      </c>
      <c r="H324">
        <v>3</v>
      </c>
      <c r="I324">
        <v>0</v>
      </c>
      <c r="J324">
        <v>9</v>
      </c>
      <c r="K324">
        <f t="shared" ref="K324" si="255">SUM(I324:J324)</f>
        <v>9</v>
      </c>
      <c r="M324" s="2" t="s">
        <v>134</v>
      </c>
      <c r="N324">
        <v>45</v>
      </c>
      <c r="O324">
        <v>9</v>
      </c>
      <c r="P324" s="2">
        <f t="shared" ref="P324" si="256">N324+O324</f>
        <v>54</v>
      </c>
    </row>
    <row r="325" spans="1:16" x14ac:dyDescent="0.25">
      <c r="A325" s="1" t="s">
        <v>47</v>
      </c>
      <c r="G325" s="1" t="s">
        <v>48</v>
      </c>
      <c r="M325" s="1" t="s">
        <v>49</v>
      </c>
    </row>
    <row r="326" spans="1:16" x14ac:dyDescent="0.25">
      <c r="A326" t="s">
        <v>15</v>
      </c>
      <c r="B326" t="s">
        <v>16</v>
      </c>
      <c r="C326" t="s">
        <v>17</v>
      </c>
      <c r="D326" t="s">
        <v>18</v>
      </c>
      <c r="E326" t="s">
        <v>19</v>
      </c>
      <c r="G326" t="s">
        <v>15</v>
      </c>
      <c r="H326" t="s">
        <v>31</v>
      </c>
      <c r="I326" t="s">
        <v>32</v>
      </c>
      <c r="J326" t="s">
        <v>33</v>
      </c>
      <c r="K326" t="s">
        <v>19</v>
      </c>
      <c r="M326" s="2" t="s">
        <v>15</v>
      </c>
      <c r="N326" s="2" t="s">
        <v>34</v>
      </c>
      <c r="O326" s="2" t="s">
        <v>35</v>
      </c>
      <c r="P326" s="2" t="s">
        <v>19</v>
      </c>
    </row>
    <row r="327" spans="1:16" hidden="1" x14ac:dyDescent="0.25">
      <c r="A327" t="s">
        <v>20</v>
      </c>
      <c r="B327">
        <v>6</v>
      </c>
      <c r="C327">
        <v>4</v>
      </c>
      <c r="D327">
        <v>14</v>
      </c>
      <c r="E327">
        <f t="shared" ref="E327:E339" si="257">SUM(C327:D327)</f>
        <v>18</v>
      </c>
      <c r="G327" t="s">
        <v>20</v>
      </c>
      <c r="H327">
        <v>14</v>
      </c>
      <c r="I327">
        <v>5</v>
      </c>
      <c r="J327">
        <v>13</v>
      </c>
      <c r="K327">
        <f t="shared" ref="K327:K340" si="258">SUM(I327:J327)</f>
        <v>18</v>
      </c>
      <c r="M327" t="s">
        <v>20</v>
      </c>
      <c r="N327">
        <v>18</v>
      </c>
      <c r="O327">
        <v>18</v>
      </c>
      <c r="P327" s="2">
        <f>N327+O327</f>
        <v>36</v>
      </c>
    </row>
    <row r="328" spans="1:16" hidden="1" x14ac:dyDescent="0.25">
      <c r="A328" t="s">
        <v>21</v>
      </c>
      <c r="B328">
        <v>11</v>
      </c>
      <c r="C328">
        <v>6</v>
      </c>
      <c r="D328">
        <v>12</v>
      </c>
      <c r="E328">
        <f t="shared" si="257"/>
        <v>18</v>
      </c>
      <c r="G328" t="s">
        <v>21</v>
      </c>
      <c r="H328">
        <v>11</v>
      </c>
      <c r="I328">
        <v>4</v>
      </c>
      <c r="J328">
        <v>10</v>
      </c>
      <c r="K328">
        <f t="shared" si="258"/>
        <v>14</v>
      </c>
      <c r="M328" t="s">
        <v>21</v>
      </c>
      <c r="N328">
        <v>18</v>
      </c>
      <c r="O328">
        <v>14</v>
      </c>
      <c r="P328" s="2">
        <f t="shared" ref="P328:P343" si="259">N328+O328</f>
        <v>32</v>
      </c>
    </row>
    <row r="329" spans="1:16" hidden="1" x14ac:dyDescent="0.25">
      <c r="A329" t="s">
        <v>22</v>
      </c>
      <c r="B329">
        <v>17</v>
      </c>
      <c r="C329">
        <v>9</v>
      </c>
      <c r="D329">
        <v>8</v>
      </c>
      <c r="E329">
        <f t="shared" si="257"/>
        <v>17</v>
      </c>
      <c r="G329" t="s">
        <v>22</v>
      </c>
      <c r="H329">
        <v>10</v>
      </c>
      <c r="I329">
        <v>6</v>
      </c>
      <c r="J329">
        <v>10</v>
      </c>
      <c r="K329">
        <f t="shared" si="258"/>
        <v>16</v>
      </c>
      <c r="M329" t="s">
        <v>22</v>
      </c>
      <c r="N329">
        <v>17</v>
      </c>
      <c r="O329">
        <v>16</v>
      </c>
      <c r="P329" s="2">
        <f t="shared" si="259"/>
        <v>33</v>
      </c>
    </row>
    <row r="330" spans="1:16" hidden="1" x14ac:dyDescent="0.25">
      <c r="A330" t="s">
        <v>23</v>
      </c>
      <c r="B330">
        <v>9</v>
      </c>
      <c r="C330">
        <v>5</v>
      </c>
      <c r="D330">
        <v>14</v>
      </c>
      <c r="E330">
        <f t="shared" si="257"/>
        <v>19</v>
      </c>
      <c r="G330" t="s">
        <v>23</v>
      </c>
      <c r="H330">
        <v>2</v>
      </c>
      <c r="I330">
        <v>0</v>
      </c>
      <c r="J330">
        <v>12</v>
      </c>
      <c r="K330">
        <f t="shared" si="258"/>
        <v>12</v>
      </c>
      <c r="M330" t="s">
        <v>23</v>
      </c>
      <c r="N330">
        <v>19</v>
      </c>
      <c r="O330">
        <v>12</v>
      </c>
      <c r="P330" s="2">
        <f t="shared" si="259"/>
        <v>31</v>
      </c>
    </row>
    <row r="331" spans="1:16" hidden="1" x14ac:dyDescent="0.25">
      <c r="A331" t="s">
        <v>24</v>
      </c>
      <c r="B331">
        <v>13</v>
      </c>
      <c r="C331">
        <v>9</v>
      </c>
      <c r="D331">
        <v>13</v>
      </c>
      <c r="E331">
        <f t="shared" si="257"/>
        <v>22</v>
      </c>
      <c r="G331" t="s">
        <v>24</v>
      </c>
      <c r="H331">
        <v>0</v>
      </c>
      <c r="I331">
        <v>0</v>
      </c>
      <c r="J331">
        <v>2</v>
      </c>
      <c r="K331">
        <f t="shared" si="258"/>
        <v>2</v>
      </c>
      <c r="M331" t="s">
        <v>24</v>
      </c>
      <c r="N331">
        <v>22</v>
      </c>
      <c r="O331">
        <v>2</v>
      </c>
      <c r="P331" s="2">
        <f t="shared" si="259"/>
        <v>24</v>
      </c>
    </row>
    <row r="332" spans="1:16" hidden="1" x14ac:dyDescent="0.25">
      <c r="A332" t="s">
        <v>25</v>
      </c>
      <c r="B332">
        <v>10</v>
      </c>
      <c r="C332">
        <v>6</v>
      </c>
      <c r="D332">
        <v>16</v>
      </c>
      <c r="E332">
        <f t="shared" si="257"/>
        <v>22</v>
      </c>
      <c r="G332" t="s">
        <v>25</v>
      </c>
      <c r="H332">
        <v>0</v>
      </c>
      <c r="I332">
        <v>0</v>
      </c>
      <c r="J332">
        <v>1</v>
      </c>
      <c r="K332">
        <f t="shared" si="258"/>
        <v>1</v>
      </c>
      <c r="M332" t="s">
        <v>25</v>
      </c>
      <c r="N332">
        <v>22</v>
      </c>
      <c r="O332">
        <v>1</v>
      </c>
      <c r="P332" s="2">
        <f t="shared" si="259"/>
        <v>23</v>
      </c>
    </row>
    <row r="333" spans="1:16" hidden="1" x14ac:dyDescent="0.25">
      <c r="A333" t="s">
        <v>26</v>
      </c>
      <c r="B333">
        <v>6</v>
      </c>
      <c r="C333">
        <v>2</v>
      </c>
      <c r="D333">
        <v>13</v>
      </c>
      <c r="E333">
        <f t="shared" si="257"/>
        <v>15</v>
      </c>
      <c r="G333" t="s">
        <v>26</v>
      </c>
      <c r="H333">
        <v>0</v>
      </c>
      <c r="I333">
        <v>0</v>
      </c>
      <c r="J333">
        <v>1</v>
      </c>
      <c r="K333">
        <f t="shared" si="258"/>
        <v>1</v>
      </c>
      <c r="M333" t="s">
        <v>26</v>
      </c>
      <c r="N333">
        <v>15</v>
      </c>
      <c r="O333">
        <v>1</v>
      </c>
      <c r="P333" s="2">
        <f t="shared" si="259"/>
        <v>16</v>
      </c>
    </row>
    <row r="334" spans="1:16" hidden="1" x14ac:dyDescent="0.25">
      <c r="A334" t="s">
        <v>27</v>
      </c>
      <c r="B334">
        <v>14</v>
      </c>
      <c r="C334">
        <v>7</v>
      </c>
      <c r="D334">
        <v>6</v>
      </c>
      <c r="E334">
        <f t="shared" si="257"/>
        <v>13</v>
      </c>
      <c r="G334" t="s">
        <v>27</v>
      </c>
      <c r="H334">
        <v>0</v>
      </c>
      <c r="I334">
        <v>0</v>
      </c>
      <c r="J334">
        <v>0</v>
      </c>
      <c r="K334">
        <f t="shared" si="258"/>
        <v>0</v>
      </c>
      <c r="M334" t="s">
        <v>27</v>
      </c>
      <c r="N334">
        <v>13</v>
      </c>
      <c r="O334">
        <v>0</v>
      </c>
      <c r="P334" s="2">
        <f t="shared" si="259"/>
        <v>13</v>
      </c>
    </row>
    <row r="335" spans="1:16" hidden="1" x14ac:dyDescent="0.25">
      <c r="A335" t="s">
        <v>28</v>
      </c>
      <c r="B335">
        <v>15</v>
      </c>
      <c r="C335">
        <v>4</v>
      </c>
      <c r="D335">
        <v>17</v>
      </c>
      <c r="E335">
        <f t="shared" si="257"/>
        <v>21</v>
      </c>
      <c r="G335" t="s">
        <v>28</v>
      </c>
      <c r="H335">
        <v>0</v>
      </c>
      <c r="I335">
        <v>0</v>
      </c>
      <c r="J335">
        <v>0</v>
      </c>
      <c r="K335">
        <f t="shared" si="258"/>
        <v>0</v>
      </c>
      <c r="M335" t="s">
        <v>28</v>
      </c>
      <c r="N335">
        <v>21</v>
      </c>
      <c r="O335">
        <v>0</v>
      </c>
      <c r="P335" s="2">
        <f t="shared" si="259"/>
        <v>21</v>
      </c>
    </row>
    <row r="336" spans="1:16" x14ac:dyDescent="0.25">
      <c r="A336" t="s">
        <v>29</v>
      </c>
      <c r="B336">
        <v>28</v>
      </c>
      <c r="C336">
        <v>14</v>
      </c>
      <c r="D336">
        <v>17</v>
      </c>
      <c r="E336">
        <f t="shared" si="257"/>
        <v>31</v>
      </c>
      <c r="G336" t="s">
        <v>29</v>
      </c>
      <c r="H336">
        <v>0</v>
      </c>
      <c r="I336">
        <v>0</v>
      </c>
      <c r="J336">
        <v>0</v>
      </c>
      <c r="K336">
        <f t="shared" si="258"/>
        <v>0</v>
      </c>
      <c r="M336" t="s">
        <v>29</v>
      </c>
      <c r="N336">
        <v>31</v>
      </c>
      <c r="O336">
        <v>0</v>
      </c>
      <c r="P336" s="2">
        <f t="shared" si="259"/>
        <v>31</v>
      </c>
    </row>
    <row r="337" spans="1:16" x14ac:dyDescent="0.25">
      <c r="A337" t="s">
        <v>30</v>
      </c>
      <c r="B337">
        <v>29</v>
      </c>
      <c r="C337">
        <v>13</v>
      </c>
      <c r="D337">
        <v>24</v>
      </c>
      <c r="E337">
        <f t="shared" si="257"/>
        <v>37</v>
      </c>
      <c r="G337" t="s">
        <v>30</v>
      </c>
      <c r="H337">
        <v>0</v>
      </c>
      <c r="I337">
        <v>0</v>
      </c>
      <c r="J337">
        <v>0</v>
      </c>
      <c r="K337">
        <f t="shared" si="258"/>
        <v>0</v>
      </c>
      <c r="M337" t="s">
        <v>30</v>
      </c>
      <c r="N337">
        <v>37</v>
      </c>
      <c r="O337">
        <v>0</v>
      </c>
      <c r="P337" s="2">
        <f t="shared" si="259"/>
        <v>37</v>
      </c>
    </row>
    <row r="338" spans="1:16" x14ac:dyDescent="0.25">
      <c r="A338" t="s">
        <v>60</v>
      </c>
      <c r="B338">
        <v>71</v>
      </c>
      <c r="C338">
        <v>29</v>
      </c>
      <c r="D338">
        <v>39</v>
      </c>
      <c r="E338">
        <f t="shared" si="257"/>
        <v>68</v>
      </c>
      <c r="G338" t="s">
        <v>60</v>
      </c>
      <c r="H338">
        <v>0</v>
      </c>
      <c r="I338">
        <v>0</v>
      </c>
      <c r="J338">
        <v>0</v>
      </c>
      <c r="K338">
        <f t="shared" si="258"/>
        <v>0</v>
      </c>
      <c r="M338" t="s">
        <v>60</v>
      </c>
      <c r="N338">
        <v>68</v>
      </c>
      <c r="O338">
        <v>0</v>
      </c>
      <c r="P338" s="2">
        <f t="shared" si="259"/>
        <v>68</v>
      </c>
    </row>
    <row r="339" spans="1:16" x14ac:dyDescent="0.25">
      <c r="A339" t="s">
        <v>62</v>
      </c>
      <c r="B339">
        <v>115</v>
      </c>
      <c r="C339">
        <v>39</v>
      </c>
      <c r="D339">
        <v>65</v>
      </c>
      <c r="E339">
        <f t="shared" si="257"/>
        <v>104</v>
      </c>
      <c r="G339" t="s">
        <v>62</v>
      </c>
      <c r="H339">
        <v>0</v>
      </c>
      <c r="I339">
        <v>0</v>
      </c>
      <c r="J339">
        <v>0</v>
      </c>
      <c r="K339">
        <f t="shared" si="258"/>
        <v>0</v>
      </c>
      <c r="M339" t="s">
        <v>62</v>
      </c>
      <c r="N339">
        <v>104</v>
      </c>
      <c r="O339">
        <v>0</v>
      </c>
      <c r="P339" s="2">
        <f t="shared" si="259"/>
        <v>104</v>
      </c>
    </row>
    <row r="340" spans="1:16" x14ac:dyDescent="0.25">
      <c r="A340" t="s">
        <v>76</v>
      </c>
      <c r="B340">
        <v>97</v>
      </c>
      <c r="C340">
        <v>30</v>
      </c>
      <c r="D340">
        <v>82</v>
      </c>
      <c r="E340">
        <f t="shared" ref="E340:E345" si="260">SUM(C340:D340)</f>
        <v>112</v>
      </c>
      <c r="G340" t="s">
        <v>76</v>
      </c>
      <c r="H340">
        <v>0</v>
      </c>
      <c r="I340">
        <v>0</v>
      </c>
      <c r="J340">
        <v>0</v>
      </c>
      <c r="K340">
        <f t="shared" si="258"/>
        <v>0</v>
      </c>
      <c r="M340" t="s">
        <v>76</v>
      </c>
      <c r="N340">
        <v>112</v>
      </c>
      <c r="O340">
        <v>0</v>
      </c>
      <c r="P340" s="2">
        <f t="shared" si="259"/>
        <v>112</v>
      </c>
    </row>
    <row r="341" spans="1:16" x14ac:dyDescent="0.25">
      <c r="A341" t="s">
        <v>83</v>
      </c>
      <c r="B341">
        <v>109</v>
      </c>
      <c r="C341">
        <v>44</v>
      </c>
      <c r="D341">
        <v>85</v>
      </c>
      <c r="E341">
        <f t="shared" si="260"/>
        <v>129</v>
      </c>
      <c r="G341" t="s">
        <v>83</v>
      </c>
      <c r="H341">
        <v>0</v>
      </c>
      <c r="I341">
        <v>0</v>
      </c>
      <c r="J341">
        <v>0</v>
      </c>
      <c r="K341">
        <v>0</v>
      </c>
      <c r="M341" t="s">
        <v>83</v>
      </c>
      <c r="N341">
        <v>129</v>
      </c>
      <c r="O341">
        <v>0</v>
      </c>
      <c r="P341" s="2">
        <f t="shared" si="259"/>
        <v>129</v>
      </c>
    </row>
    <row r="342" spans="1:16" x14ac:dyDescent="0.25">
      <c r="A342" t="s">
        <v>84</v>
      </c>
      <c r="B342">
        <v>130</v>
      </c>
      <c r="C342">
        <v>38</v>
      </c>
      <c r="D342">
        <v>95</v>
      </c>
      <c r="E342">
        <f t="shared" si="260"/>
        <v>133</v>
      </c>
      <c r="G342" t="s">
        <v>84</v>
      </c>
      <c r="H342">
        <v>0</v>
      </c>
      <c r="I342">
        <v>0</v>
      </c>
      <c r="J342">
        <v>0</v>
      </c>
      <c r="K342">
        <v>0</v>
      </c>
      <c r="M342" t="s">
        <v>84</v>
      </c>
      <c r="N342">
        <v>133</v>
      </c>
      <c r="O342">
        <v>0</v>
      </c>
      <c r="P342" s="2">
        <f t="shared" si="259"/>
        <v>133</v>
      </c>
    </row>
    <row r="343" spans="1:16" x14ac:dyDescent="0.25">
      <c r="A343" t="s">
        <v>87</v>
      </c>
      <c r="B343">
        <v>147</v>
      </c>
      <c r="C343">
        <v>33</v>
      </c>
      <c r="D343">
        <v>104</v>
      </c>
      <c r="E343">
        <f t="shared" si="260"/>
        <v>137</v>
      </c>
      <c r="G343" t="s">
        <v>87</v>
      </c>
      <c r="H343">
        <v>0</v>
      </c>
      <c r="I343">
        <v>0</v>
      </c>
      <c r="J343">
        <v>0</v>
      </c>
      <c r="K343">
        <v>0</v>
      </c>
      <c r="M343" t="s">
        <v>87</v>
      </c>
      <c r="N343">
        <v>137</v>
      </c>
      <c r="O343">
        <v>0</v>
      </c>
      <c r="P343" s="2">
        <f t="shared" si="259"/>
        <v>137</v>
      </c>
    </row>
    <row r="344" spans="1:16" x14ac:dyDescent="0.25">
      <c r="A344" t="s">
        <v>91</v>
      </c>
      <c r="B344">
        <v>94</v>
      </c>
      <c r="C344">
        <v>36</v>
      </c>
      <c r="D344">
        <v>101</v>
      </c>
      <c r="E344">
        <f t="shared" si="260"/>
        <v>137</v>
      </c>
      <c r="G344" t="s">
        <v>91</v>
      </c>
      <c r="H344">
        <v>0</v>
      </c>
      <c r="I344">
        <v>0</v>
      </c>
      <c r="J344">
        <v>0</v>
      </c>
      <c r="K344">
        <v>0</v>
      </c>
      <c r="M344" t="s">
        <v>91</v>
      </c>
      <c r="N344">
        <v>137</v>
      </c>
      <c r="O344">
        <v>0</v>
      </c>
      <c r="P344" s="2">
        <f t="shared" ref="P344" si="261">N344+O344</f>
        <v>137</v>
      </c>
    </row>
    <row r="345" spans="1:16" x14ac:dyDescent="0.25">
      <c r="A345" t="s">
        <v>93</v>
      </c>
      <c r="B345">
        <v>115</v>
      </c>
      <c r="C345">
        <v>41</v>
      </c>
      <c r="D345">
        <v>107</v>
      </c>
      <c r="E345">
        <f t="shared" si="260"/>
        <v>148</v>
      </c>
      <c r="G345" t="s">
        <v>93</v>
      </c>
      <c r="H345">
        <v>0</v>
      </c>
      <c r="I345">
        <v>0</v>
      </c>
      <c r="J345">
        <v>0</v>
      </c>
      <c r="K345">
        <v>0</v>
      </c>
      <c r="M345" t="s">
        <v>93</v>
      </c>
      <c r="N345">
        <v>148</v>
      </c>
      <c r="O345">
        <v>0</v>
      </c>
      <c r="P345" s="2">
        <f t="shared" ref="P345" si="262">N345+O345</f>
        <v>148</v>
      </c>
    </row>
    <row r="346" spans="1:16" x14ac:dyDescent="0.25">
      <c r="A346" t="s">
        <v>94</v>
      </c>
      <c r="B346">
        <v>96</v>
      </c>
      <c r="C346">
        <v>32</v>
      </c>
      <c r="D346">
        <v>107</v>
      </c>
      <c r="E346">
        <f t="shared" ref="E346" si="263">SUM(C346:D346)</f>
        <v>139</v>
      </c>
      <c r="G346" t="s">
        <v>94</v>
      </c>
      <c r="H346">
        <v>0</v>
      </c>
      <c r="I346">
        <v>0</v>
      </c>
      <c r="J346">
        <v>0</v>
      </c>
      <c r="K346">
        <v>0</v>
      </c>
      <c r="M346" t="s">
        <v>94</v>
      </c>
      <c r="N346">
        <v>139</v>
      </c>
      <c r="O346">
        <v>0</v>
      </c>
      <c r="P346" s="2">
        <f t="shared" ref="P346" si="264">N346+O346</f>
        <v>139</v>
      </c>
    </row>
    <row r="347" spans="1:16" x14ac:dyDescent="0.25">
      <c r="A347" t="s">
        <v>95</v>
      </c>
      <c r="B347">
        <v>103</v>
      </c>
      <c r="C347">
        <v>35</v>
      </c>
      <c r="D347">
        <v>106</v>
      </c>
      <c r="E347">
        <f t="shared" ref="E347" si="265">SUM(C347:D347)</f>
        <v>141</v>
      </c>
      <c r="G347" t="s">
        <v>95</v>
      </c>
      <c r="H347">
        <v>0</v>
      </c>
      <c r="I347">
        <v>0</v>
      </c>
      <c r="J347">
        <v>0</v>
      </c>
      <c r="K347">
        <v>0</v>
      </c>
      <c r="M347" t="s">
        <v>95</v>
      </c>
      <c r="N347">
        <v>141</v>
      </c>
      <c r="O347">
        <v>0</v>
      </c>
      <c r="P347" s="2">
        <f t="shared" ref="P347" si="266">N347+O347</f>
        <v>141</v>
      </c>
    </row>
    <row r="348" spans="1:16" x14ac:dyDescent="0.25">
      <c r="A348" s="2" t="s">
        <v>99</v>
      </c>
      <c r="B348">
        <v>86</v>
      </c>
      <c r="C348">
        <v>19</v>
      </c>
      <c r="D348">
        <v>91</v>
      </c>
      <c r="E348">
        <f t="shared" ref="E348" si="267">SUM(C348:D348)</f>
        <v>110</v>
      </c>
      <c r="G348" s="2" t="s">
        <v>99</v>
      </c>
      <c r="H348">
        <v>0</v>
      </c>
      <c r="I348">
        <v>0</v>
      </c>
      <c r="J348">
        <v>0</v>
      </c>
      <c r="K348">
        <v>0</v>
      </c>
      <c r="M348" s="2" t="s">
        <v>99</v>
      </c>
      <c r="N348">
        <v>110</v>
      </c>
      <c r="O348">
        <v>0</v>
      </c>
      <c r="P348" s="2">
        <f t="shared" ref="P348" si="268">N348+O348</f>
        <v>110</v>
      </c>
    </row>
    <row r="349" spans="1:16" x14ac:dyDescent="0.25">
      <c r="A349" s="2" t="s">
        <v>100</v>
      </c>
      <c r="B349">
        <v>87</v>
      </c>
      <c r="C349">
        <v>26</v>
      </c>
      <c r="D349">
        <v>83</v>
      </c>
      <c r="E349">
        <f t="shared" ref="E349" si="269">SUM(C349:D349)</f>
        <v>109</v>
      </c>
      <c r="G349" s="2" t="s">
        <v>100</v>
      </c>
      <c r="H349">
        <v>0</v>
      </c>
      <c r="I349">
        <v>0</v>
      </c>
      <c r="J349">
        <v>0</v>
      </c>
      <c r="K349">
        <v>0</v>
      </c>
      <c r="M349" s="2" t="s">
        <v>100</v>
      </c>
      <c r="N349">
        <v>109</v>
      </c>
      <c r="O349">
        <v>0</v>
      </c>
      <c r="P349" s="2">
        <f t="shared" ref="P349" si="270">N349+O349</f>
        <v>109</v>
      </c>
    </row>
    <row r="350" spans="1:16" x14ac:dyDescent="0.25">
      <c r="A350" s="2" t="s">
        <v>103</v>
      </c>
      <c r="B350">
        <v>90</v>
      </c>
      <c r="C350">
        <v>18</v>
      </c>
      <c r="D350">
        <v>73</v>
      </c>
      <c r="E350">
        <f t="shared" ref="E350" si="271">SUM(C350:D350)</f>
        <v>91</v>
      </c>
      <c r="G350" s="2" t="s">
        <v>103</v>
      </c>
      <c r="H350">
        <v>0</v>
      </c>
      <c r="I350">
        <v>0</v>
      </c>
      <c r="J350">
        <v>0</v>
      </c>
      <c r="K350">
        <v>0</v>
      </c>
      <c r="M350" s="2" t="s">
        <v>103</v>
      </c>
      <c r="N350">
        <v>91</v>
      </c>
      <c r="O350">
        <v>0</v>
      </c>
      <c r="P350" s="2">
        <f t="shared" ref="P350" si="272">N350+O350</f>
        <v>91</v>
      </c>
    </row>
    <row r="351" spans="1:16" x14ac:dyDescent="0.25">
      <c r="A351" s="2" t="s">
        <v>111</v>
      </c>
      <c r="B351">
        <v>126</v>
      </c>
      <c r="C351">
        <v>24</v>
      </c>
      <c r="D351">
        <v>60</v>
      </c>
      <c r="E351">
        <f t="shared" ref="E351" si="273">SUM(C351:D351)</f>
        <v>84</v>
      </c>
      <c r="G351" s="2" t="s">
        <v>111</v>
      </c>
      <c r="H351">
        <v>0</v>
      </c>
      <c r="I351">
        <v>0</v>
      </c>
      <c r="J351">
        <v>0</v>
      </c>
      <c r="K351">
        <v>0</v>
      </c>
      <c r="M351" s="2" t="s">
        <v>111</v>
      </c>
      <c r="N351">
        <v>84</v>
      </c>
      <c r="O351">
        <v>0</v>
      </c>
      <c r="P351" s="2">
        <f t="shared" ref="P351" si="274">N351+O351</f>
        <v>84</v>
      </c>
    </row>
    <row r="352" spans="1:16" x14ac:dyDescent="0.25">
      <c r="A352" s="2" t="s">
        <v>112</v>
      </c>
      <c r="B352">
        <v>125</v>
      </c>
      <c r="C352">
        <v>19</v>
      </c>
      <c r="D352">
        <v>50</v>
      </c>
      <c r="E352">
        <f t="shared" ref="E352:E353" si="275">SUM(C352:D352)</f>
        <v>69</v>
      </c>
      <c r="G352" s="2" t="s">
        <v>112</v>
      </c>
      <c r="H352">
        <v>0</v>
      </c>
      <c r="I352">
        <v>0</v>
      </c>
      <c r="J352">
        <v>0</v>
      </c>
      <c r="K352">
        <v>0</v>
      </c>
      <c r="M352" s="2" t="s">
        <v>112</v>
      </c>
      <c r="N352">
        <v>69</v>
      </c>
      <c r="O352">
        <v>0</v>
      </c>
      <c r="P352" s="2">
        <f t="shared" ref="P352:P353" si="276">N352+O352</f>
        <v>69</v>
      </c>
    </row>
    <row r="353" spans="1:16" x14ac:dyDescent="0.25">
      <c r="A353" s="2" t="s">
        <v>129</v>
      </c>
      <c r="B353">
        <v>137</v>
      </c>
      <c r="C353">
        <v>14</v>
      </c>
      <c r="D353">
        <v>51</v>
      </c>
      <c r="E353">
        <f t="shared" si="275"/>
        <v>65</v>
      </c>
      <c r="G353" s="2" t="s">
        <v>129</v>
      </c>
      <c r="H353">
        <v>0</v>
      </c>
      <c r="I353">
        <v>0</v>
      </c>
      <c r="J353">
        <v>0</v>
      </c>
      <c r="M353" s="2" t="s">
        <v>129</v>
      </c>
      <c r="N353">
        <v>65</v>
      </c>
      <c r="O353">
        <v>0</v>
      </c>
      <c r="P353" s="2">
        <f t="shared" si="276"/>
        <v>65</v>
      </c>
    </row>
    <row r="354" spans="1:16" x14ac:dyDescent="0.25">
      <c r="A354" s="2" t="s">
        <v>134</v>
      </c>
      <c r="B354">
        <v>108</v>
      </c>
      <c r="C354">
        <v>11</v>
      </c>
      <c r="D354">
        <v>44</v>
      </c>
      <c r="E354">
        <f t="shared" ref="E354" si="277">SUM(C354:D354)</f>
        <v>55</v>
      </c>
      <c r="G354" s="2" t="s">
        <v>134</v>
      </c>
      <c r="H354">
        <v>0</v>
      </c>
      <c r="I354">
        <v>0</v>
      </c>
      <c r="J354">
        <v>0</v>
      </c>
      <c r="M354" s="2" t="s">
        <v>134</v>
      </c>
      <c r="N354">
        <v>55</v>
      </c>
      <c r="O354">
        <v>0</v>
      </c>
      <c r="P354" s="2">
        <f t="shared" ref="P354" si="278">N354+O354</f>
        <v>55</v>
      </c>
    </row>
    <row r="355" spans="1:16" x14ac:dyDescent="0.25">
      <c r="A355" s="1" t="s">
        <v>50</v>
      </c>
      <c r="G355" s="1" t="s">
        <v>51</v>
      </c>
      <c r="M355" s="1" t="s">
        <v>52</v>
      </c>
    </row>
    <row r="356" spans="1:16" x14ac:dyDescent="0.25">
      <c r="A356" t="s">
        <v>15</v>
      </c>
      <c r="B356" t="s">
        <v>16</v>
      </c>
      <c r="C356" t="s">
        <v>17</v>
      </c>
      <c r="D356" t="s">
        <v>18</v>
      </c>
      <c r="E356" t="s">
        <v>19</v>
      </c>
      <c r="G356" t="s">
        <v>15</v>
      </c>
      <c r="H356" t="s">
        <v>31</v>
      </c>
      <c r="I356" t="s">
        <v>32</v>
      </c>
      <c r="J356" t="s">
        <v>33</v>
      </c>
      <c r="K356" t="s">
        <v>19</v>
      </c>
      <c r="M356" s="2" t="s">
        <v>15</v>
      </c>
      <c r="N356" s="2" t="s">
        <v>34</v>
      </c>
      <c r="O356" s="2" t="s">
        <v>35</v>
      </c>
      <c r="P356" s="2" t="s">
        <v>19</v>
      </c>
    </row>
    <row r="357" spans="1:16" hidden="1" x14ac:dyDescent="0.25">
      <c r="A357" t="s">
        <v>20</v>
      </c>
      <c r="B357">
        <v>91</v>
      </c>
      <c r="C357">
        <v>58</v>
      </c>
      <c r="D357">
        <v>149</v>
      </c>
      <c r="E357">
        <f t="shared" ref="E357:E369" si="279">SUM(C357:D357)</f>
        <v>207</v>
      </c>
      <c r="G357" t="s">
        <v>20</v>
      </c>
      <c r="H357">
        <v>60</v>
      </c>
      <c r="I357">
        <v>9</v>
      </c>
      <c r="J357">
        <v>42</v>
      </c>
      <c r="K357">
        <f t="shared" ref="K357:K369" si="280">SUM(I357:J357)</f>
        <v>51</v>
      </c>
      <c r="M357" t="s">
        <v>20</v>
      </c>
      <c r="N357">
        <v>207</v>
      </c>
      <c r="O357">
        <v>51</v>
      </c>
      <c r="P357">
        <f>N357+O357</f>
        <v>258</v>
      </c>
    </row>
    <row r="358" spans="1:16" hidden="1" x14ac:dyDescent="0.25">
      <c r="A358" t="s">
        <v>21</v>
      </c>
      <c r="B358">
        <v>87</v>
      </c>
      <c r="C358">
        <v>57</v>
      </c>
      <c r="D358">
        <v>165</v>
      </c>
      <c r="E358">
        <f t="shared" si="279"/>
        <v>222</v>
      </c>
      <c r="G358" t="s">
        <v>21</v>
      </c>
      <c r="H358">
        <v>32</v>
      </c>
      <c r="I358">
        <v>0</v>
      </c>
      <c r="J358">
        <v>49</v>
      </c>
      <c r="K358">
        <f t="shared" si="280"/>
        <v>49</v>
      </c>
      <c r="M358" t="s">
        <v>21</v>
      </c>
      <c r="N358">
        <v>222</v>
      </c>
      <c r="O358">
        <v>49</v>
      </c>
      <c r="P358">
        <f t="shared" ref="P358:P369" si="281">N358+O358</f>
        <v>271</v>
      </c>
    </row>
    <row r="359" spans="1:16" hidden="1" x14ac:dyDescent="0.25">
      <c r="A359" t="s">
        <v>22</v>
      </c>
      <c r="B359">
        <v>108</v>
      </c>
      <c r="C359">
        <v>59</v>
      </c>
      <c r="D359">
        <v>180</v>
      </c>
      <c r="E359">
        <f t="shared" si="279"/>
        <v>239</v>
      </c>
      <c r="G359" t="s">
        <v>22</v>
      </c>
      <c r="H359">
        <v>1</v>
      </c>
      <c r="I359">
        <v>0</v>
      </c>
      <c r="J359">
        <v>41</v>
      </c>
      <c r="K359">
        <f t="shared" si="280"/>
        <v>41</v>
      </c>
      <c r="M359" t="s">
        <v>22</v>
      </c>
      <c r="N359">
        <v>239</v>
      </c>
      <c r="O359">
        <v>41</v>
      </c>
      <c r="P359">
        <f t="shared" si="281"/>
        <v>280</v>
      </c>
    </row>
    <row r="360" spans="1:16" hidden="1" x14ac:dyDescent="0.25">
      <c r="A360" t="s">
        <v>23</v>
      </c>
      <c r="B360">
        <v>98</v>
      </c>
      <c r="C360">
        <v>56</v>
      </c>
      <c r="D360">
        <v>193</v>
      </c>
      <c r="E360">
        <f t="shared" si="279"/>
        <v>249</v>
      </c>
      <c r="G360" t="s">
        <v>23</v>
      </c>
      <c r="H360">
        <v>1</v>
      </c>
      <c r="I360">
        <v>0</v>
      </c>
      <c r="J360">
        <v>21</v>
      </c>
      <c r="K360">
        <f t="shared" si="280"/>
        <v>21</v>
      </c>
      <c r="M360" t="s">
        <v>23</v>
      </c>
      <c r="N360">
        <v>249</v>
      </c>
      <c r="O360">
        <v>21</v>
      </c>
      <c r="P360">
        <f t="shared" si="281"/>
        <v>270</v>
      </c>
    </row>
    <row r="361" spans="1:16" hidden="1" x14ac:dyDescent="0.25">
      <c r="A361" t="s">
        <v>24</v>
      </c>
      <c r="B361">
        <v>106</v>
      </c>
      <c r="C361">
        <v>70</v>
      </c>
      <c r="D361">
        <v>173</v>
      </c>
      <c r="E361">
        <f t="shared" si="279"/>
        <v>243</v>
      </c>
      <c r="G361" t="s">
        <v>24</v>
      </c>
      <c r="H361">
        <v>0</v>
      </c>
      <c r="I361">
        <v>0</v>
      </c>
      <c r="J361">
        <v>20</v>
      </c>
      <c r="K361">
        <f t="shared" si="280"/>
        <v>20</v>
      </c>
      <c r="M361" t="s">
        <v>24</v>
      </c>
      <c r="N361">
        <v>243</v>
      </c>
      <c r="O361">
        <v>20</v>
      </c>
      <c r="P361">
        <f t="shared" si="281"/>
        <v>263</v>
      </c>
    </row>
    <row r="362" spans="1:16" hidden="1" x14ac:dyDescent="0.25">
      <c r="A362" t="s">
        <v>25</v>
      </c>
      <c r="B362">
        <v>77</v>
      </c>
      <c r="C362">
        <v>53</v>
      </c>
      <c r="D362">
        <v>176</v>
      </c>
      <c r="E362">
        <f t="shared" si="279"/>
        <v>229</v>
      </c>
      <c r="G362" t="s">
        <v>25</v>
      </c>
      <c r="H362">
        <v>0</v>
      </c>
      <c r="I362">
        <v>0</v>
      </c>
      <c r="J362">
        <v>1</v>
      </c>
      <c r="K362">
        <f t="shared" si="280"/>
        <v>1</v>
      </c>
      <c r="M362" t="s">
        <v>25</v>
      </c>
      <c r="N362">
        <v>229</v>
      </c>
      <c r="O362">
        <v>1</v>
      </c>
      <c r="P362">
        <f t="shared" si="281"/>
        <v>230</v>
      </c>
    </row>
    <row r="363" spans="1:16" hidden="1" x14ac:dyDescent="0.25">
      <c r="A363" t="s">
        <v>26</v>
      </c>
      <c r="B363">
        <v>100</v>
      </c>
      <c r="C363">
        <v>63</v>
      </c>
      <c r="D363">
        <v>174</v>
      </c>
      <c r="E363">
        <f t="shared" si="279"/>
        <v>237</v>
      </c>
      <c r="G363" t="s">
        <v>26</v>
      </c>
      <c r="H363">
        <v>0</v>
      </c>
      <c r="I363">
        <v>0</v>
      </c>
      <c r="J363">
        <v>0</v>
      </c>
      <c r="K363">
        <f t="shared" si="280"/>
        <v>0</v>
      </c>
      <c r="M363" t="s">
        <v>26</v>
      </c>
      <c r="N363">
        <v>237</v>
      </c>
      <c r="O363">
        <v>0</v>
      </c>
      <c r="P363">
        <f t="shared" si="281"/>
        <v>237</v>
      </c>
    </row>
    <row r="364" spans="1:16" hidden="1" x14ac:dyDescent="0.25">
      <c r="A364" t="s">
        <v>27</v>
      </c>
      <c r="B364">
        <v>124</v>
      </c>
      <c r="C364">
        <v>78</v>
      </c>
      <c r="D364">
        <v>182</v>
      </c>
      <c r="E364">
        <f t="shared" si="279"/>
        <v>260</v>
      </c>
      <c r="G364" t="s">
        <v>27</v>
      </c>
      <c r="H364">
        <v>0</v>
      </c>
      <c r="I364">
        <v>0</v>
      </c>
      <c r="J364">
        <v>0</v>
      </c>
      <c r="K364">
        <f t="shared" si="280"/>
        <v>0</v>
      </c>
      <c r="M364" t="s">
        <v>27</v>
      </c>
      <c r="N364">
        <v>260</v>
      </c>
      <c r="O364">
        <v>0</v>
      </c>
      <c r="P364">
        <f t="shared" si="281"/>
        <v>260</v>
      </c>
    </row>
    <row r="365" spans="1:16" hidden="1" x14ac:dyDescent="0.25">
      <c r="A365" t="s">
        <v>28</v>
      </c>
      <c r="B365">
        <v>136</v>
      </c>
      <c r="C365">
        <v>69</v>
      </c>
      <c r="D365">
        <v>201</v>
      </c>
      <c r="E365">
        <f t="shared" si="279"/>
        <v>270</v>
      </c>
      <c r="G365" t="s">
        <v>28</v>
      </c>
      <c r="H365">
        <v>0</v>
      </c>
      <c r="I365">
        <v>0</v>
      </c>
      <c r="J365">
        <v>0</v>
      </c>
      <c r="K365">
        <f t="shared" si="280"/>
        <v>0</v>
      </c>
      <c r="M365" t="s">
        <v>28</v>
      </c>
      <c r="N365">
        <v>270</v>
      </c>
      <c r="O365">
        <v>0</v>
      </c>
      <c r="P365">
        <f t="shared" si="281"/>
        <v>270</v>
      </c>
    </row>
    <row r="366" spans="1:16" x14ac:dyDescent="0.25">
      <c r="A366" t="s">
        <v>29</v>
      </c>
      <c r="B366">
        <v>133</v>
      </c>
      <c r="C366">
        <v>59</v>
      </c>
      <c r="D366">
        <v>187</v>
      </c>
      <c r="E366">
        <f t="shared" si="279"/>
        <v>246</v>
      </c>
      <c r="G366" t="s">
        <v>29</v>
      </c>
      <c r="H366">
        <v>0</v>
      </c>
      <c r="I366">
        <v>0</v>
      </c>
      <c r="J366">
        <v>0</v>
      </c>
      <c r="K366">
        <f t="shared" si="280"/>
        <v>0</v>
      </c>
      <c r="M366" t="s">
        <v>29</v>
      </c>
      <c r="N366">
        <v>246</v>
      </c>
      <c r="O366">
        <v>0</v>
      </c>
      <c r="P366">
        <f t="shared" si="281"/>
        <v>246</v>
      </c>
    </row>
    <row r="367" spans="1:16" x14ac:dyDescent="0.25">
      <c r="A367" t="s">
        <v>30</v>
      </c>
      <c r="B367">
        <v>137</v>
      </c>
      <c r="C367">
        <v>65</v>
      </c>
      <c r="D367">
        <v>177</v>
      </c>
      <c r="E367">
        <f t="shared" si="279"/>
        <v>242</v>
      </c>
      <c r="G367" t="s">
        <v>30</v>
      </c>
      <c r="H367">
        <v>0</v>
      </c>
      <c r="I367">
        <v>0</v>
      </c>
      <c r="J367">
        <v>0</v>
      </c>
      <c r="K367">
        <v>0</v>
      </c>
      <c r="M367" t="s">
        <v>30</v>
      </c>
      <c r="N367">
        <v>245</v>
      </c>
      <c r="O367">
        <v>0</v>
      </c>
      <c r="P367">
        <f t="shared" si="281"/>
        <v>245</v>
      </c>
    </row>
    <row r="368" spans="1:16" x14ac:dyDescent="0.25">
      <c r="A368" t="s">
        <v>60</v>
      </c>
      <c r="B368">
        <v>126</v>
      </c>
      <c r="C368">
        <v>62</v>
      </c>
      <c r="D368">
        <v>202</v>
      </c>
      <c r="E368">
        <f t="shared" si="279"/>
        <v>264</v>
      </c>
      <c r="G368" t="s">
        <v>60</v>
      </c>
      <c r="H368">
        <v>0</v>
      </c>
      <c r="I368">
        <v>0</v>
      </c>
      <c r="J368">
        <v>0</v>
      </c>
      <c r="K368">
        <f t="shared" si="280"/>
        <v>0</v>
      </c>
      <c r="M368" t="s">
        <v>60</v>
      </c>
      <c r="N368">
        <v>264</v>
      </c>
      <c r="O368">
        <v>0</v>
      </c>
      <c r="P368">
        <f t="shared" si="281"/>
        <v>264</v>
      </c>
    </row>
    <row r="369" spans="1:16" x14ac:dyDescent="0.25">
      <c r="A369" t="s">
        <v>62</v>
      </c>
      <c r="B369">
        <v>171</v>
      </c>
      <c r="C369">
        <v>69</v>
      </c>
      <c r="D369">
        <v>184</v>
      </c>
      <c r="E369">
        <f t="shared" si="279"/>
        <v>253</v>
      </c>
      <c r="G369" t="s">
        <v>62</v>
      </c>
      <c r="H369">
        <v>0</v>
      </c>
      <c r="I369">
        <v>0</v>
      </c>
      <c r="J369">
        <v>0</v>
      </c>
      <c r="K369">
        <f t="shared" si="280"/>
        <v>0</v>
      </c>
      <c r="M369" t="s">
        <v>62</v>
      </c>
      <c r="N369">
        <v>253</v>
      </c>
      <c r="O369">
        <v>0</v>
      </c>
      <c r="P369">
        <f t="shared" si="281"/>
        <v>253</v>
      </c>
    </row>
    <row r="370" spans="1:16" x14ac:dyDescent="0.25">
      <c r="A370" t="s">
        <v>76</v>
      </c>
      <c r="B370">
        <v>188</v>
      </c>
      <c r="C370">
        <v>68</v>
      </c>
      <c r="D370">
        <v>162</v>
      </c>
      <c r="E370">
        <f t="shared" ref="E370:E375" si="282">SUM(C370:D370)</f>
        <v>230</v>
      </c>
      <c r="G370" t="s">
        <v>76</v>
      </c>
      <c r="H370">
        <v>0</v>
      </c>
      <c r="I370">
        <v>0</v>
      </c>
      <c r="J370">
        <v>0</v>
      </c>
      <c r="K370">
        <v>0</v>
      </c>
      <c r="M370" t="s">
        <v>76</v>
      </c>
      <c r="N370">
        <v>230</v>
      </c>
      <c r="O370">
        <v>0</v>
      </c>
      <c r="P370">
        <f t="shared" ref="P370:P375" si="283">N370+O370</f>
        <v>230</v>
      </c>
    </row>
    <row r="371" spans="1:16" x14ac:dyDescent="0.25">
      <c r="A371" t="s">
        <v>83</v>
      </c>
      <c r="B371">
        <v>233</v>
      </c>
      <c r="C371">
        <v>84</v>
      </c>
      <c r="D371">
        <v>159</v>
      </c>
      <c r="E371">
        <f t="shared" si="282"/>
        <v>243</v>
      </c>
      <c r="G371" t="s">
        <v>83</v>
      </c>
      <c r="H371">
        <v>0</v>
      </c>
      <c r="I371">
        <v>0</v>
      </c>
      <c r="J371">
        <v>0</v>
      </c>
      <c r="K371">
        <v>0</v>
      </c>
      <c r="M371" t="s">
        <v>83</v>
      </c>
      <c r="N371">
        <v>243</v>
      </c>
      <c r="O371">
        <v>0</v>
      </c>
      <c r="P371">
        <f t="shared" si="283"/>
        <v>243</v>
      </c>
    </row>
    <row r="372" spans="1:16" x14ac:dyDescent="0.25">
      <c r="A372" t="s">
        <v>84</v>
      </c>
      <c r="B372">
        <v>196</v>
      </c>
      <c r="C372">
        <v>89</v>
      </c>
      <c r="D372">
        <v>178</v>
      </c>
      <c r="E372">
        <f t="shared" si="282"/>
        <v>267</v>
      </c>
      <c r="G372" t="s">
        <v>84</v>
      </c>
      <c r="H372">
        <v>0</v>
      </c>
      <c r="I372">
        <v>0</v>
      </c>
      <c r="J372">
        <v>0</v>
      </c>
      <c r="K372">
        <v>0</v>
      </c>
      <c r="M372" t="s">
        <v>84</v>
      </c>
      <c r="N372">
        <v>267</v>
      </c>
      <c r="O372">
        <v>0</v>
      </c>
      <c r="P372">
        <f t="shared" si="283"/>
        <v>267</v>
      </c>
    </row>
    <row r="373" spans="1:16" x14ac:dyDescent="0.25">
      <c r="A373" t="s">
        <v>87</v>
      </c>
      <c r="B373">
        <v>259</v>
      </c>
      <c r="C373">
        <v>78</v>
      </c>
      <c r="D373">
        <v>209</v>
      </c>
      <c r="E373">
        <f t="shared" si="282"/>
        <v>287</v>
      </c>
      <c r="G373" t="s">
        <v>87</v>
      </c>
      <c r="H373">
        <v>0</v>
      </c>
      <c r="I373">
        <v>0</v>
      </c>
      <c r="J373">
        <v>0</v>
      </c>
      <c r="K373">
        <v>0</v>
      </c>
      <c r="M373" t="s">
        <v>87</v>
      </c>
      <c r="N373">
        <v>287</v>
      </c>
      <c r="O373">
        <v>0</v>
      </c>
      <c r="P373">
        <f t="shared" si="283"/>
        <v>287</v>
      </c>
    </row>
    <row r="374" spans="1:16" x14ac:dyDescent="0.25">
      <c r="A374" t="s">
        <v>91</v>
      </c>
      <c r="B374">
        <v>211</v>
      </c>
      <c r="C374">
        <v>62</v>
      </c>
      <c r="D374">
        <v>213</v>
      </c>
      <c r="E374">
        <f t="shared" si="282"/>
        <v>275</v>
      </c>
      <c r="G374" t="s">
        <v>91</v>
      </c>
      <c r="H374">
        <v>0</v>
      </c>
      <c r="I374">
        <v>0</v>
      </c>
      <c r="J374">
        <v>0</v>
      </c>
      <c r="K374">
        <v>0</v>
      </c>
      <c r="M374" t="s">
        <v>91</v>
      </c>
      <c r="N374">
        <v>275</v>
      </c>
      <c r="O374">
        <v>0</v>
      </c>
      <c r="P374">
        <f t="shared" si="283"/>
        <v>275</v>
      </c>
    </row>
    <row r="375" spans="1:16" x14ac:dyDescent="0.25">
      <c r="A375" t="s">
        <v>93</v>
      </c>
      <c r="B375">
        <v>208</v>
      </c>
      <c r="C375">
        <v>68</v>
      </c>
      <c r="D375">
        <v>180</v>
      </c>
      <c r="E375">
        <f t="shared" si="282"/>
        <v>248</v>
      </c>
      <c r="G375" t="s">
        <v>93</v>
      </c>
      <c r="H375">
        <v>0</v>
      </c>
      <c r="I375">
        <v>0</v>
      </c>
      <c r="J375">
        <v>0</v>
      </c>
      <c r="K375">
        <v>0</v>
      </c>
      <c r="M375" t="s">
        <v>93</v>
      </c>
      <c r="N375">
        <v>248</v>
      </c>
      <c r="O375">
        <v>0</v>
      </c>
      <c r="P375">
        <f t="shared" si="283"/>
        <v>248</v>
      </c>
    </row>
    <row r="376" spans="1:16" x14ac:dyDescent="0.25">
      <c r="A376" t="s">
        <v>94</v>
      </c>
      <c r="B376">
        <v>198</v>
      </c>
      <c r="C376">
        <v>75</v>
      </c>
      <c r="D376">
        <v>170</v>
      </c>
      <c r="E376">
        <f t="shared" ref="E376" si="284">SUM(C376:D376)</f>
        <v>245</v>
      </c>
      <c r="G376" t="s">
        <v>94</v>
      </c>
      <c r="H376">
        <v>0</v>
      </c>
      <c r="I376">
        <v>0</v>
      </c>
      <c r="J376">
        <v>0</v>
      </c>
      <c r="K376">
        <v>0</v>
      </c>
      <c r="M376" t="s">
        <v>94</v>
      </c>
      <c r="N376">
        <v>245</v>
      </c>
      <c r="O376">
        <v>0</v>
      </c>
      <c r="P376">
        <f t="shared" ref="P376" si="285">N376+O376</f>
        <v>245</v>
      </c>
    </row>
    <row r="377" spans="1:16" x14ac:dyDescent="0.25">
      <c r="A377" t="s">
        <v>95</v>
      </c>
      <c r="B377">
        <v>198</v>
      </c>
      <c r="C377">
        <v>60</v>
      </c>
      <c r="D377">
        <v>168</v>
      </c>
      <c r="E377">
        <f t="shared" ref="E377" si="286">SUM(C377:D377)</f>
        <v>228</v>
      </c>
      <c r="G377" t="s">
        <v>95</v>
      </c>
      <c r="H377">
        <v>0</v>
      </c>
      <c r="I377">
        <v>0</v>
      </c>
      <c r="J377">
        <v>0</v>
      </c>
      <c r="K377">
        <v>0</v>
      </c>
      <c r="M377" t="s">
        <v>95</v>
      </c>
      <c r="N377">
        <v>228</v>
      </c>
      <c r="O377">
        <v>0</v>
      </c>
      <c r="P377">
        <f t="shared" ref="P377" si="287">N377+O377</f>
        <v>228</v>
      </c>
    </row>
    <row r="378" spans="1:16" x14ac:dyDescent="0.25">
      <c r="A378" s="2" t="s">
        <v>99</v>
      </c>
      <c r="B378">
        <v>210</v>
      </c>
      <c r="C378">
        <v>55</v>
      </c>
      <c r="D378">
        <v>183</v>
      </c>
      <c r="E378">
        <f t="shared" ref="E378" si="288">SUM(C378:D378)</f>
        <v>238</v>
      </c>
      <c r="G378" s="2" t="s">
        <v>99</v>
      </c>
      <c r="H378">
        <v>0</v>
      </c>
      <c r="I378">
        <v>0</v>
      </c>
      <c r="J378">
        <v>0</v>
      </c>
      <c r="K378">
        <v>0</v>
      </c>
      <c r="M378" s="2" t="s">
        <v>99</v>
      </c>
      <c r="N378">
        <v>238</v>
      </c>
      <c r="O378">
        <v>0</v>
      </c>
      <c r="P378">
        <f t="shared" ref="P378" si="289">N378+O378</f>
        <v>238</v>
      </c>
    </row>
    <row r="379" spans="1:16" x14ac:dyDescent="0.25">
      <c r="A379" s="2" t="s">
        <v>100</v>
      </c>
      <c r="B379">
        <v>208</v>
      </c>
      <c r="C379">
        <v>54</v>
      </c>
      <c r="D379">
        <v>184</v>
      </c>
      <c r="E379">
        <f t="shared" ref="E379" si="290">SUM(C379:D379)</f>
        <v>238</v>
      </c>
      <c r="G379" s="2" t="s">
        <v>100</v>
      </c>
      <c r="H379">
        <v>0</v>
      </c>
      <c r="I379">
        <v>0</v>
      </c>
      <c r="J379">
        <v>0</v>
      </c>
      <c r="K379">
        <v>0</v>
      </c>
      <c r="M379" s="2" t="s">
        <v>100</v>
      </c>
      <c r="N379">
        <v>238</v>
      </c>
      <c r="O379">
        <v>0</v>
      </c>
      <c r="P379">
        <f t="shared" ref="P379" si="291">N379+O379</f>
        <v>238</v>
      </c>
    </row>
    <row r="380" spans="1:16" x14ac:dyDescent="0.25">
      <c r="A380" s="2" t="s">
        <v>103</v>
      </c>
      <c r="B380">
        <v>236</v>
      </c>
      <c r="C380">
        <v>51</v>
      </c>
      <c r="D380">
        <v>151</v>
      </c>
      <c r="E380">
        <f t="shared" ref="E380" si="292">SUM(C380:D380)</f>
        <v>202</v>
      </c>
      <c r="G380" s="2" t="s">
        <v>103</v>
      </c>
      <c r="H380">
        <v>0</v>
      </c>
      <c r="I380">
        <v>0</v>
      </c>
      <c r="J380">
        <v>0</v>
      </c>
      <c r="K380">
        <v>0</v>
      </c>
      <c r="M380" s="2" t="s">
        <v>103</v>
      </c>
      <c r="N380">
        <v>202</v>
      </c>
      <c r="O380">
        <v>0</v>
      </c>
      <c r="P380">
        <f t="shared" ref="P380" si="293">N380+O380</f>
        <v>202</v>
      </c>
    </row>
    <row r="381" spans="1:16" x14ac:dyDescent="0.25">
      <c r="A381" s="2" t="s">
        <v>111</v>
      </c>
      <c r="B381">
        <v>312</v>
      </c>
      <c r="C381">
        <v>69</v>
      </c>
      <c r="D381">
        <v>139</v>
      </c>
      <c r="E381">
        <f t="shared" ref="E381" si="294">SUM(C381:D381)</f>
        <v>208</v>
      </c>
      <c r="G381" s="2" t="s">
        <v>111</v>
      </c>
      <c r="H381">
        <v>0</v>
      </c>
      <c r="I381">
        <v>0</v>
      </c>
      <c r="J381">
        <v>0</v>
      </c>
      <c r="K381">
        <v>0</v>
      </c>
      <c r="M381" s="2" t="s">
        <v>111</v>
      </c>
      <c r="N381">
        <v>208</v>
      </c>
      <c r="O381">
        <v>0</v>
      </c>
      <c r="P381">
        <f t="shared" ref="P381" si="295">N381+O381</f>
        <v>208</v>
      </c>
    </row>
    <row r="382" spans="1:16" x14ac:dyDescent="0.25">
      <c r="A382" s="2" t="s">
        <v>112</v>
      </c>
      <c r="B382">
        <v>394</v>
      </c>
      <c r="C382">
        <v>73</v>
      </c>
      <c r="D382">
        <v>143</v>
      </c>
      <c r="E382">
        <f t="shared" ref="E382:E383" si="296">SUM(C382:D382)</f>
        <v>216</v>
      </c>
      <c r="G382" s="2" t="s">
        <v>112</v>
      </c>
      <c r="H382">
        <v>0</v>
      </c>
      <c r="I382">
        <v>0</v>
      </c>
      <c r="J382">
        <v>0</v>
      </c>
      <c r="K382">
        <v>0</v>
      </c>
      <c r="M382" s="2" t="s">
        <v>112</v>
      </c>
      <c r="N382">
        <v>216</v>
      </c>
      <c r="O382">
        <v>0</v>
      </c>
      <c r="P382">
        <f t="shared" ref="P382:P383" si="297">N382+O382</f>
        <v>216</v>
      </c>
    </row>
    <row r="383" spans="1:16" x14ac:dyDescent="0.25">
      <c r="A383" s="2" t="s">
        <v>129</v>
      </c>
      <c r="B383">
        <v>506</v>
      </c>
      <c r="C383">
        <v>70</v>
      </c>
      <c r="D383">
        <v>166</v>
      </c>
      <c r="E383">
        <f t="shared" si="296"/>
        <v>236</v>
      </c>
      <c r="G383" s="2" t="s">
        <v>129</v>
      </c>
      <c r="H383">
        <v>0</v>
      </c>
      <c r="I383">
        <v>0</v>
      </c>
      <c r="J383">
        <v>0</v>
      </c>
      <c r="K383">
        <v>0</v>
      </c>
      <c r="M383" s="2" t="s">
        <v>129</v>
      </c>
      <c r="N383" s="2">
        <v>236</v>
      </c>
      <c r="O383" s="2">
        <v>0</v>
      </c>
      <c r="P383">
        <f t="shared" si="297"/>
        <v>236</v>
      </c>
    </row>
    <row r="384" spans="1:16" x14ac:dyDescent="0.25">
      <c r="A384" s="2" t="s">
        <v>134</v>
      </c>
      <c r="B384">
        <v>437</v>
      </c>
      <c r="C384">
        <v>63</v>
      </c>
      <c r="D384">
        <v>173</v>
      </c>
      <c r="E384">
        <f t="shared" ref="E384" si="298">SUM(C384:D384)</f>
        <v>236</v>
      </c>
      <c r="G384" s="2" t="s">
        <v>134</v>
      </c>
      <c r="H384">
        <v>0</v>
      </c>
      <c r="I384">
        <v>0</v>
      </c>
      <c r="J384">
        <v>0</v>
      </c>
      <c r="K384">
        <v>0</v>
      </c>
      <c r="M384" s="2" t="s">
        <v>134</v>
      </c>
      <c r="N384" s="2">
        <v>236</v>
      </c>
      <c r="O384" s="2">
        <v>0</v>
      </c>
      <c r="P384">
        <f t="shared" ref="P384" si="299">N384+O384</f>
        <v>236</v>
      </c>
    </row>
    <row r="385" spans="1:17" x14ac:dyDescent="0.25">
      <c r="A385" s="1" t="s">
        <v>53</v>
      </c>
      <c r="G385" s="1" t="s">
        <v>54</v>
      </c>
      <c r="M385" s="1" t="s">
        <v>105</v>
      </c>
    </row>
    <row r="386" spans="1:17" x14ac:dyDescent="0.25">
      <c r="A386" t="s">
        <v>15</v>
      </c>
      <c r="B386" t="s">
        <v>16</v>
      </c>
      <c r="C386" t="s">
        <v>17</v>
      </c>
      <c r="D386" t="s">
        <v>18</v>
      </c>
      <c r="E386" t="s">
        <v>19</v>
      </c>
      <c r="G386" t="s">
        <v>15</v>
      </c>
      <c r="H386" t="s">
        <v>16</v>
      </c>
      <c r="I386" t="s">
        <v>17</v>
      </c>
      <c r="J386" t="s">
        <v>18</v>
      </c>
      <c r="K386" t="s">
        <v>19</v>
      </c>
      <c r="M386" t="s">
        <v>15</v>
      </c>
      <c r="N386" t="s">
        <v>16</v>
      </c>
      <c r="O386" t="s">
        <v>17</v>
      </c>
      <c r="P386" t="s">
        <v>18</v>
      </c>
      <c r="Q386" t="s">
        <v>19</v>
      </c>
    </row>
    <row r="387" spans="1:17" hidden="1" x14ac:dyDescent="0.25">
      <c r="A387" t="s">
        <v>20</v>
      </c>
      <c r="B387">
        <v>11</v>
      </c>
      <c r="C387">
        <v>8</v>
      </c>
      <c r="D387">
        <v>14</v>
      </c>
      <c r="E387">
        <f t="shared" ref="E387:E399" si="300">SUM(C387:D387)</f>
        <v>22</v>
      </c>
      <c r="G387" t="s">
        <v>20</v>
      </c>
      <c r="H387">
        <v>6</v>
      </c>
      <c r="I387">
        <v>5</v>
      </c>
      <c r="J387">
        <v>30</v>
      </c>
      <c r="K387">
        <f t="shared" ref="K387:K403" si="301">SUM(I387:J387)</f>
        <v>35</v>
      </c>
      <c r="M387" t="s">
        <v>20</v>
      </c>
      <c r="N387">
        <v>0</v>
      </c>
      <c r="O387">
        <v>0</v>
      </c>
      <c r="P387">
        <v>0</v>
      </c>
      <c r="Q387">
        <f t="shared" ref="Q387" si="302">SUM(O387:P387)</f>
        <v>0</v>
      </c>
    </row>
    <row r="388" spans="1:17" hidden="1" x14ac:dyDescent="0.25">
      <c r="A388" t="s">
        <v>21</v>
      </c>
      <c r="B388">
        <v>21</v>
      </c>
      <c r="C388">
        <v>8</v>
      </c>
      <c r="D388">
        <v>16</v>
      </c>
      <c r="E388">
        <f t="shared" si="300"/>
        <v>24</v>
      </c>
      <c r="G388" t="s">
        <v>21</v>
      </c>
      <c r="H388">
        <v>17</v>
      </c>
      <c r="I388">
        <v>8</v>
      </c>
      <c r="J388">
        <v>18</v>
      </c>
      <c r="K388">
        <f t="shared" si="301"/>
        <v>26</v>
      </c>
      <c r="M388" t="s">
        <v>21</v>
      </c>
      <c r="N388">
        <v>0</v>
      </c>
      <c r="O388">
        <v>0</v>
      </c>
      <c r="P388">
        <v>0</v>
      </c>
      <c r="Q388">
        <f t="shared" ref="Q388:Q410" si="303">SUM(O388:P388)</f>
        <v>0</v>
      </c>
    </row>
    <row r="389" spans="1:17" hidden="1" x14ac:dyDescent="0.25">
      <c r="A389" t="s">
        <v>22</v>
      </c>
      <c r="B389">
        <v>15</v>
      </c>
      <c r="C389">
        <v>10</v>
      </c>
      <c r="D389">
        <v>23</v>
      </c>
      <c r="E389">
        <f t="shared" si="300"/>
        <v>33</v>
      </c>
      <c r="G389" t="s">
        <v>22</v>
      </c>
      <c r="H389">
        <v>12</v>
      </c>
      <c r="I389">
        <v>8</v>
      </c>
      <c r="J389">
        <v>17</v>
      </c>
      <c r="K389">
        <f t="shared" si="301"/>
        <v>25</v>
      </c>
      <c r="M389" t="s">
        <v>22</v>
      </c>
      <c r="N389">
        <v>0</v>
      </c>
      <c r="O389">
        <v>0</v>
      </c>
      <c r="P389">
        <v>0</v>
      </c>
      <c r="Q389">
        <f t="shared" si="303"/>
        <v>0</v>
      </c>
    </row>
    <row r="390" spans="1:17" hidden="1" x14ac:dyDescent="0.25">
      <c r="A390" t="s">
        <v>23</v>
      </c>
      <c r="B390">
        <v>22</v>
      </c>
      <c r="C390">
        <v>10</v>
      </c>
      <c r="D390">
        <v>31</v>
      </c>
      <c r="E390">
        <f t="shared" si="300"/>
        <v>41</v>
      </c>
      <c r="G390" t="s">
        <v>23</v>
      </c>
      <c r="H390">
        <v>12</v>
      </c>
      <c r="I390">
        <v>5</v>
      </c>
      <c r="J390">
        <v>20</v>
      </c>
      <c r="K390">
        <f t="shared" si="301"/>
        <v>25</v>
      </c>
      <c r="M390" t="s">
        <v>23</v>
      </c>
      <c r="N390">
        <v>0</v>
      </c>
      <c r="O390">
        <v>0</v>
      </c>
      <c r="P390">
        <v>0</v>
      </c>
      <c r="Q390">
        <f t="shared" si="303"/>
        <v>0</v>
      </c>
    </row>
    <row r="391" spans="1:17" hidden="1" x14ac:dyDescent="0.25">
      <c r="A391" t="s">
        <v>24</v>
      </c>
      <c r="B391">
        <v>14</v>
      </c>
      <c r="C391">
        <v>7</v>
      </c>
      <c r="D391">
        <v>27</v>
      </c>
      <c r="E391">
        <f t="shared" si="300"/>
        <v>34</v>
      </c>
      <c r="G391" t="s">
        <v>24</v>
      </c>
      <c r="H391">
        <v>10</v>
      </c>
      <c r="I391">
        <v>3</v>
      </c>
      <c r="J391">
        <v>16</v>
      </c>
      <c r="K391">
        <f t="shared" si="301"/>
        <v>19</v>
      </c>
      <c r="M391" t="s">
        <v>24</v>
      </c>
      <c r="N391">
        <v>0</v>
      </c>
      <c r="O391">
        <v>0</v>
      </c>
      <c r="P391">
        <v>0</v>
      </c>
      <c r="Q391">
        <f t="shared" si="303"/>
        <v>0</v>
      </c>
    </row>
    <row r="392" spans="1:17" hidden="1" x14ac:dyDescent="0.25">
      <c r="A392" t="s">
        <v>25</v>
      </c>
      <c r="B392">
        <v>17</v>
      </c>
      <c r="C392">
        <v>9</v>
      </c>
      <c r="D392">
        <v>25</v>
      </c>
      <c r="E392">
        <f t="shared" si="300"/>
        <v>34</v>
      </c>
      <c r="G392" t="s">
        <v>25</v>
      </c>
      <c r="H392">
        <v>24</v>
      </c>
      <c r="I392">
        <v>13</v>
      </c>
      <c r="J392">
        <v>17</v>
      </c>
      <c r="K392">
        <f t="shared" si="301"/>
        <v>30</v>
      </c>
      <c r="M392" t="s">
        <v>25</v>
      </c>
      <c r="N392">
        <v>0</v>
      </c>
      <c r="O392">
        <v>0</v>
      </c>
      <c r="P392">
        <v>0</v>
      </c>
      <c r="Q392">
        <f t="shared" si="303"/>
        <v>0</v>
      </c>
    </row>
    <row r="393" spans="1:17" hidden="1" x14ac:dyDescent="0.25">
      <c r="A393" t="s">
        <v>26</v>
      </c>
      <c r="B393">
        <v>17</v>
      </c>
      <c r="C393">
        <v>9</v>
      </c>
      <c r="D393">
        <v>19</v>
      </c>
      <c r="E393">
        <f t="shared" si="300"/>
        <v>28</v>
      </c>
      <c r="G393" t="s">
        <v>26</v>
      </c>
      <c r="H393">
        <v>19</v>
      </c>
      <c r="I393">
        <v>14</v>
      </c>
      <c r="J393">
        <v>25</v>
      </c>
      <c r="K393">
        <f t="shared" si="301"/>
        <v>39</v>
      </c>
      <c r="M393" t="s">
        <v>26</v>
      </c>
      <c r="N393">
        <v>0</v>
      </c>
      <c r="O393">
        <v>0</v>
      </c>
      <c r="P393">
        <v>0</v>
      </c>
      <c r="Q393">
        <f t="shared" si="303"/>
        <v>0</v>
      </c>
    </row>
    <row r="394" spans="1:17" hidden="1" x14ac:dyDescent="0.25">
      <c r="A394" t="s">
        <v>27</v>
      </c>
      <c r="B394">
        <v>15</v>
      </c>
      <c r="C394">
        <v>8</v>
      </c>
      <c r="D394">
        <v>20</v>
      </c>
      <c r="E394">
        <f t="shared" si="300"/>
        <v>28</v>
      </c>
      <c r="G394" t="s">
        <v>27</v>
      </c>
      <c r="H394">
        <v>19</v>
      </c>
      <c r="I394">
        <v>11</v>
      </c>
      <c r="J394">
        <v>29</v>
      </c>
      <c r="K394">
        <f t="shared" si="301"/>
        <v>40</v>
      </c>
      <c r="M394" t="s">
        <v>27</v>
      </c>
      <c r="N394">
        <v>0</v>
      </c>
      <c r="O394">
        <v>0</v>
      </c>
      <c r="P394">
        <v>0</v>
      </c>
      <c r="Q394">
        <f t="shared" si="303"/>
        <v>0</v>
      </c>
    </row>
    <row r="395" spans="1:17" hidden="1" x14ac:dyDescent="0.25">
      <c r="A395" t="s">
        <v>28</v>
      </c>
      <c r="B395">
        <v>18</v>
      </c>
      <c r="C395">
        <v>5</v>
      </c>
      <c r="D395">
        <v>22</v>
      </c>
      <c r="E395">
        <f t="shared" si="300"/>
        <v>27</v>
      </c>
      <c r="G395" t="s">
        <v>28</v>
      </c>
      <c r="H395">
        <v>16</v>
      </c>
      <c r="I395">
        <v>9</v>
      </c>
      <c r="J395">
        <v>21</v>
      </c>
      <c r="K395">
        <f t="shared" si="301"/>
        <v>30</v>
      </c>
      <c r="M395" t="s">
        <v>28</v>
      </c>
      <c r="N395">
        <v>0</v>
      </c>
      <c r="O395">
        <v>0</v>
      </c>
      <c r="P395">
        <v>0</v>
      </c>
      <c r="Q395">
        <f t="shared" si="303"/>
        <v>0</v>
      </c>
    </row>
    <row r="396" spans="1:17" x14ac:dyDescent="0.25">
      <c r="A396" t="s">
        <v>29</v>
      </c>
      <c r="B396">
        <v>15</v>
      </c>
      <c r="C396">
        <v>6</v>
      </c>
      <c r="D396">
        <v>20</v>
      </c>
      <c r="E396">
        <f t="shared" si="300"/>
        <v>26</v>
      </c>
      <c r="G396" t="s">
        <v>29</v>
      </c>
      <c r="H396">
        <v>16</v>
      </c>
      <c r="I396">
        <v>11</v>
      </c>
      <c r="J396">
        <v>21</v>
      </c>
      <c r="K396">
        <f t="shared" si="301"/>
        <v>32</v>
      </c>
      <c r="M396" t="s">
        <v>29</v>
      </c>
      <c r="N396">
        <v>0</v>
      </c>
      <c r="O396">
        <v>0</v>
      </c>
      <c r="P396">
        <v>0</v>
      </c>
      <c r="Q396">
        <f t="shared" si="303"/>
        <v>0</v>
      </c>
    </row>
    <row r="397" spans="1:17" x14ac:dyDescent="0.25">
      <c r="A397" t="s">
        <v>30</v>
      </c>
      <c r="B397">
        <v>24</v>
      </c>
      <c r="C397">
        <v>8</v>
      </c>
      <c r="D397">
        <v>17</v>
      </c>
      <c r="E397">
        <f t="shared" si="300"/>
        <v>25</v>
      </c>
      <c r="G397" t="s">
        <v>30</v>
      </c>
      <c r="H397">
        <v>22</v>
      </c>
      <c r="I397">
        <v>8</v>
      </c>
      <c r="J397">
        <v>23</v>
      </c>
      <c r="K397">
        <f t="shared" si="301"/>
        <v>31</v>
      </c>
      <c r="M397" t="s">
        <v>30</v>
      </c>
      <c r="N397">
        <v>0</v>
      </c>
      <c r="O397">
        <v>0</v>
      </c>
      <c r="P397">
        <v>0</v>
      </c>
      <c r="Q397">
        <f t="shared" si="303"/>
        <v>0</v>
      </c>
    </row>
    <row r="398" spans="1:17" x14ac:dyDescent="0.25">
      <c r="A398" t="s">
        <v>60</v>
      </c>
      <c r="B398">
        <v>23</v>
      </c>
      <c r="C398">
        <v>8</v>
      </c>
      <c r="D398">
        <v>28</v>
      </c>
      <c r="E398">
        <f t="shared" si="300"/>
        <v>36</v>
      </c>
      <c r="G398" t="s">
        <v>60</v>
      </c>
      <c r="H398">
        <v>29</v>
      </c>
      <c r="I398">
        <v>19</v>
      </c>
      <c r="J398">
        <v>27</v>
      </c>
      <c r="K398">
        <f t="shared" si="301"/>
        <v>46</v>
      </c>
      <c r="M398" t="s">
        <v>60</v>
      </c>
      <c r="N398">
        <v>0</v>
      </c>
      <c r="O398">
        <v>0</v>
      </c>
      <c r="P398">
        <v>0</v>
      </c>
      <c r="Q398">
        <f t="shared" si="303"/>
        <v>0</v>
      </c>
    </row>
    <row r="399" spans="1:17" x14ac:dyDescent="0.25">
      <c r="A399" t="s">
        <v>62</v>
      </c>
      <c r="B399">
        <v>14</v>
      </c>
      <c r="C399">
        <v>4</v>
      </c>
      <c r="D399">
        <v>22</v>
      </c>
      <c r="E399">
        <f t="shared" si="300"/>
        <v>26</v>
      </c>
      <c r="G399" t="s">
        <v>62</v>
      </c>
      <c r="H399">
        <v>36</v>
      </c>
      <c r="I399">
        <v>9</v>
      </c>
      <c r="J399">
        <v>36</v>
      </c>
      <c r="K399">
        <f t="shared" si="301"/>
        <v>45</v>
      </c>
      <c r="M399" t="s">
        <v>62</v>
      </c>
      <c r="N399">
        <v>0</v>
      </c>
      <c r="O399">
        <v>0</v>
      </c>
      <c r="P399">
        <v>0</v>
      </c>
      <c r="Q399">
        <f t="shared" si="303"/>
        <v>0</v>
      </c>
    </row>
    <row r="400" spans="1:17" x14ac:dyDescent="0.25">
      <c r="A400" t="s">
        <v>76</v>
      </c>
      <c r="B400">
        <v>27</v>
      </c>
      <c r="C400">
        <v>13</v>
      </c>
      <c r="D400">
        <v>20</v>
      </c>
      <c r="E400">
        <f t="shared" ref="E400:E405" si="304">SUM(C400:D400)</f>
        <v>33</v>
      </c>
      <c r="G400" t="s">
        <v>76</v>
      </c>
      <c r="H400">
        <v>29</v>
      </c>
      <c r="I400">
        <v>13</v>
      </c>
      <c r="J400">
        <v>34</v>
      </c>
      <c r="K400">
        <f t="shared" si="301"/>
        <v>47</v>
      </c>
      <c r="M400" t="s">
        <v>76</v>
      </c>
      <c r="N400">
        <v>0</v>
      </c>
      <c r="O400">
        <v>0</v>
      </c>
      <c r="P400">
        <v>0</v>
      </c>
      <c r="Q400">
        <f t="shared" si="303"/>
        <v>0</v>
      </c>
    </row>
    <row r="401" spans="1:17" x14ac:dyDescent="0.25">
      <c r="A401" t="s">
        <v>83</v>
      </c>
      <c r="B401">
        <v>30</v>
      </c>
      <c r="C401">
        <v>6</v>
      </c>
      <c r="D401">
        <v>23</v>
      </c>
      <c r="E401">
        <f t="shared" si="304"/>
        <v>29</v>
      </c>
      <c r="G401" t="s">
        <v>83</v>
      </c>
      <c r="H401">
        <v>49</v>
      </c>
      <c r="I401">
        <v>20</v>
      </c>
      <c r="J401">
        <v>37</v>
      </c>
      <c r="K401">
        <f t="shared" si="301"/>
        <v>57</v>
      </c>
      <c r="M401" t="s">
        <v>83</v>
      </c>
      <c r="N401">
        <v>0</v>
      </c>
      <c r="O401">
        <v>0</v>
      </c>
      <c r="P401">
        <v>0</v>
      </c>
      <c r="Q401">
        <f t="shared" si="303"/>
        <v>0</v>
      </c>
    </row>
    <row r="402" spans="1:17" x14ac:dyDescent="0.25">
      <c r="A402" t="s">
        <v>84</v>
      </c>
      <c r="B402">
        <v>27</v>
      </c>
      <c r="C402">
        <v>5</v>
      </c>
      <c r="D402">
        <v>32</v>
      </c>
      <c r="E402">
        <f t="shared" si="304"/>
        <v>37</v>
      </c>
      <c r="G402" t="s">
        <v>84</v>
      </c>
      <c r="H402">
        <v>51</v>
      </c>
      <c r="I402">
        <v>19</v>
      </c>
      <c r="J402">
        <v>33</v>
      </c>
      <c r="K402">
        <f t="shared" si="301"/>
        <v>52</v>
      </c>
      <c r="M402" t="s">
        <v>84</v>
      </c>
      <c r="N402">
        <v>0</v>
      </c>
      <c r="O402">
        <v>0</v>
      </c>
      <c r="P402">
        <v>0</v>
      </c>
      <c r="Q402">
        <f t="shared" si="303"/>
        <v>0</v>
      </c>
    </row>
    <row r="403" spans="1:17" x14ac:dyDescent="0.25">
      <c r="A403" t="s">
        <v>87</v>
      </c>
      <c r="B403">
        <v>30</v>
      </c>
      <c r="C403">
        <v>12</v>
      </c>
      <c r="D403">
        <v>28</v>
      </c>
      <c r="E403">
        <f t="shared" si="304"/>
        <v>40</v>
      </c>
      <c r="G403" t="s">
        <v>87</v>
      </c>
      <c r="H403">
        <v>37</v>
      </c>
      <c r="I403">
        <v>11</v>
      </c>
      <c r="J403">
        <v>36</v>
      </c>
      <c r="K403">
        <f t="shared" si="301"/>
        <v>47</v>
      </c>
      <c r="M403" t="s">
        <v>87</v>
      </c>
      <c r="N403">
        <v>0</v>
      </c>
      <c r="O403">
        <v>0</v>
      </c>
      <c r="P403">
        <v>0</v>
      </c>
      <c r="Q403">
        <f t="shared" si="303"/>
        <v>0</v>
      </c>
    </row>
    <row r="404" spans="1:17" x14ac:dyDescent="0.25">
      <c r="A404" t="s">
        <v>91</v>
      </c>
      <c r="B404">
        <v>17</v>
      </c>
      <c r="C404">
        <v>5</v>
      </c>
      <c r="D404">
        <v>32</v>
      </c>
      <c r="E404">
        <f t="shared" si="304"/>
        <v>37</v>
      </c>
      <c r="G404" t="s">
        <v>91</v>
      </c>
      <c r="H404">
        <v>40</v>
      </c>
      <c r="I404">
        <v>13</v>
      </c>
      <c r="J404">
        <v>33</v>
      </c>
      <c r="K404">
        <f t="shared" ref="K404" si="305">SUM(I404:J404)</f>
        <v>46</v>
      </c>
      <c r="M404" t="s">
        <v>91</v>
      </c>
      <c r="N404">
        <v>0</v>
      </c>
      <c r="O404">
        <v>0</v>
      </c>
      <c r="P404">
        <v>0</v>
      </c>
      <c r="Q404">
        <f t="shared" si="303"/>
        <v>0</v>
      </c>
    </row>
    <row r="405" spans="1:17" x14ac:dyDescent="0.25">
      <c r="A405" t="s">
        <v>93</v>
      </c>
      <c r="B405">
        <v>31</v>
      </c>
      <c r="C405">
        <v>8</v>
      </c>
      <c r="D405">
        <v>28</v>
      </c>
      <c r="E405">
        <f t="shared" si="304"/>
        <v>36</v>
      </c>
      <c r="G405" t="s">
        <v>93</v>
      </c>
      <c r="H405">
        <v>35</v>
      </c>
      <c r="I405">
        <v>11</v>
      </c>
      <c r="J405">
        <v>36</v>
      </c>
      <c r="K405">
        <f t="shared" ref="K405" si="306">SUM(I405:J405)</f>
        <v>47</v>
      </c>
      <c r="M405" t="s">
        <v>93</v>
      </c>
      <c r="N405">
        <v>0</v>
      </c>
      <c r="O405">
        <v>0</v>
      </c>
      <c r="P405">
        <v>0</v>
      </c>
      <c r="Q405">
        <f t="shared" si="303"/>
        <v>0</v>
      </c>
    </row>
    <row r="406" spans="1:17" x14ac:dyDescent="0.25">
      <c r="A406" t="s">
        <v>94</v>
      </c>
      <c r="B406">
        <v>31</v>
      </c>
      <c r="C406">
        <v>9</v>
      </c>
      <c r="D406">
        <v>28</v>
      </c>
      <c r="E406">
        <f t="shared" ref="E406" si="307">SUM(C406:D406)</f>
        <v>37</v>
      </c>
      <c r="G406" t="s">
        <v>94</v>
      </c>
      <c r="H406">
        <v>40</v>
      </c>
      <c r="I406">
        <v>9</v>
      </c>
      <c r="J406">
        <v>36</v>
      </c>
      <c r="K406">
        <f t="shared" ref="K406" si="308">SUM(I406:J406)</f>
        <v>45</v>
      </c>
      <c r="M406" t="s">
        <v>94</v>
      </c>
      <c r="N406">
        <v>0</v>
      </c>
      <c r="O406">
        <v>0</v>
      </c>
      <c r="P406">
        <v>0</v>
      </c>
      <c r="Q406">
        <f t="shared" si="303"/>
        <v>0</v>
      </c>
    </row>
    <row r="407" spans="1:17" x14ac:dyDescent="0.25">
      <c r="A407" t="s">
        <v>95</v>
      </c>
      <c r="B407">
        <v>21</v>
      </c>
      <c r="C407">
        <v>9</v>
      </c>
      <c r="D407">
        <v>34</v>
      </c>
      <c r="E407">
        <f t="shared" ref="E407" si="309">SUM(C407:D407)</f>
        <v>43</v>
      </c>
      <c r="G407" t="s">
        <v>95</v>
      </c>
      <c r="H407">
        <v>48</v>
      </c>
      <c r="I407">
        <v>8</v>
      </c>
      <c r="J407">
        <v>30</v>
      </c>
      <c r="K407">
        <f t="shared" ref="K407" si="310">SUM(I407:J407)</f>
        <v>38</v>
      </c>
      <c r="M407" t="s">
        <v>95</v>
      </c>
      <c r="N407">
        <v>0</v>
      </c>
      <c r="O407">
        <v>0</v>
      </c>
      <c r="P407">
        <v>0</v>
      </c>
      <c r="Q407">
        <f t="shared" si="303"/>
        <v>0</v>
      </c>
    </row>
    <row r="408" spans="1:17" x14ac:dyDescent="0.25">
      <c r="A408" s="2" t="s">
        <v>99</v>
      </c>
      <c r="B408">
        <v>25</v>
      </c>
      <c r="C408">
        <v>7</v>
      </c>
      <c r="D408">
        <v>42</v>
      </c>
      <c r="E408">
        <f t="shared" ref="E408" si="311">SUM(C408:D408)</f>
        <v>49</v>
      </c>
      <c r="G408" s="2" t="s">
        <v>99</v>
      </c>
      <c r="H408">
        <v>40</v>
      </c>
      <c r="I408">
        <v>9</v>
      </c>
      <c r="J408">
        <v>22</v>
      </c>
      <c r="K408">
        <f t="shared" ref="K408" si="312">SUM(I408:J408)</f>
        <v>31</v>
      </c>
      <c r="M408" s="2" t="s">
        <v>99</v>
      </c>
      <c r="N408">
        <v>0</v>
      </c>
      <c r="O408">
        <v>0</v>
      </c>
      <c r="P408">
        <v>0</v>
      </c>
      <c r="Q408">
        <f t="shared" si="303"/>
        <v>0</v>
      </c>
    </row>
    <row r="409" spans="1:17" x14ac:dyDescent="0.25">
      <c r="A409" s="2" t="s">
        <v>100</v>
      </c>
      <c r="B409">
        <v>31</v>
      </c>
      <c r="C409">
        <v>4</v>
      </c>
      <c r="D409">
        <v>30</v>
      </c>
      <c r="E409">
        <f t="shared" ref="E409" si="313">SUM(C409:D409)</f>
        <v>34</v>
      </c>
      <c r="G409" s="2" t="s">
        <v>100</v>
      </c>
      <c r="H409">
        <v>44</v>
      </c>
      <c r="I409">
        <v>8</v>
      </c>
      <c r="J409">
        <v>19</v>
      </c>
      <c r="K409">
        <f t="shared" ref="K409" si="314">SUM(I409:J409)</f>
        <v>27</v>
      </c>
      <c r="M409" s="2" t="s">
        <v>100</v>
      </c>
      <c r="N409">
        <v>0</v>
      </c>
      <c r="O409">
        <v>0</v>
      </c>
      <c r="P409">
        <v>0</v>
      </c>
      <c r="Q409">
        <f t="shared" si="303"/>
        <v>0</v>
      </c>
    </row>
    <row r="410" spans="1:17" x14ac:dyDescent="0.25">
      <c r="A410" s="2" t="s">
        <v>103</v>
      </c>
      <c r="B410">
        <v>28</v>
      </c>
      <c r="C410">
        <v>5</v>
      </c>
      <c r="D410">
        <v>24</v>
      </c>
      <c r="E410">
        <f t="shared" ref="E410" si="315">SUM(C410:D410)</f>
        <v>29</v>
      </c>
      <c r="G410" s="2" t="s">
        <v>103</v>
      </c>
      <c r="H410">
        <v>39</v>
      </c>
      <c r="I410">
        <v>6</v>
      </c>
      <c r="J410">
        <v>14</v>
      </c>
      <c r="K410">
        <f t="shared" ref="K410" si="316">SUM(I410:J410)</f>
        <v>20</v>
      </c>
      <c r="M410" s="2" t="s">
        <v>103</v>
      </c>
      <c r="N410">
        <v>19</v>
      </c>
      <c r="O410">
        <v>4</v>
      </c>
      <c r="P410">
        <v>1</v>
      </c>
      <c r="Q410">
        <f t="shared" si="303"/>
        <v>5</v>
      </c>
    </row>
    <row r="411" spans="1:17" x14ac:dyDescent="0.25">
      <c r="A411" s="2" t="s">
        <v>111</v>
      </c>
      <c r="B411">
        <v>19</v>
      </c>
      <c r="C411">
        <v>2</v>
      </c>
      <c r="D411">
        <v>13</v>
      </c>
      <c r="E411">
        <f t="shared" ref="E411" si="317">SUM(C411:D411)</f>
        <v>15</v>
      </c>
      <c r="G411" s="2" t="s">
        <v>111</v>
      </c>
      <c r="H411">
        <v>64</v>
      </c>
      <c r="I411">
        <v>12</v>
      </c>
      <c r="J411">
        <v>15</v>
      </c>
      <c r="K411">
        <f t="shared" ref="K411" si="318">SUM(I411:J411)</f>
        <v>27</v>
      </c>
      <c r="M411" s="2" t="s">
        <v>111</v>
      </c>
      <c r="N411">
        <v>34</v>
      </c>
      <c r="O411">
        <v>3</v>
      </c>
      <c r="P411">
        <v>2</v>
      </c>
      <c r="Q411">
        <f t="shared" ref="Q411" si="319">SUM(O411:P411)</f>
        <v>5</v>
      </c>
    </row>
    <row r="412" spans="1:17" x14ac:dyDescent="0.25">
      <c r="A412" s="2" t="s">
        <v>112</v>
      </c>
      <c r="B412">
        <v>32</v>
      </c>
      <c r="C412">
        <v>9</v>
      </c>
      <c r="D412">
        <v>15</v>
      </c>
      <c r="E412">
        <f t="shared" ref="E412:E413" si="320">SUM(C412:D412)</f>
        <v>24</v>
      </c>
      <c r="G412" s="2" t="s">
        <v>112</v>
      </c>
      <c r="H412">
        <v>89</v>
      </c>
      <c r="I412">
        <v>11</v>
      </c>
      <c r="J412">
        <v>16</v>
      </c>
      <c r="K412">
        <f t="shared" ref="K412:K413" si="321">SUM(I412:J412)</f>
        <v>27</v>
      </c>
      <c r="M412" s="2" t="s">
        <v>112</v>
      </c>
      <c r="N412">
        <v>33</v>
      </c>
      <c r="O412">
        <v>1</v>
      </c>
      <c r="P412">
        <v>1</v>
      </c>
      <c r="Q412">
        <f t="shared" ref="Q412:Q413" si="322">SUM(O412:P412)</f>
        <v>2</v>
      </c>
    </row>
    <row r="413" spans="1:17" x14ac:dyDescent="0.25">
      <c r="A413" s="2" t="s">
        <v>129</v>
      </c>
      <c r="B413">
        <v>27</v>
      </c>
      <c r="C413">
        <v>4</v>
      </c>
      <c r="D413">
        <v>17</v>
      </c>
      <c r="E413">
        <f t="shared" si="320"/>
        <v>21</v>
      </c>
      <c r="G413" s="2" t="s">
        <v>129</v>
      </c>
      <c r="H413">
        <v>91</v>
      </c>
      <c r="I413">
        <v>4</v>
      </c>
      <c r="J413">
        <v>21</v>
      </c>
      <c r="K413">
        <f t="shared" si="321"/>
        <v>25</v>
      </c>
      <c r="M413" s="2" t="s">
        <v>129</v>
      </c>
      <c r="N413">
        <v>35</v>
      </c>
      <c r="O413">
        <v>2</v>
      </c>
      <c r="P413">
        <v>1</v>
      </c>
      <c r="Q413">
        <f t="shared" si="322"/>
        <v>3</v>
      </c>
    </row>
    <row r="414" spans="1:17" x14ac:dyDescent="0.25">
      <c r="A414" s="2" t="s">
        <v>134</v>
      </c>
      <c r="B414">
        <v>29</v>
      </c>
      <c r="C414">
        <v>2</v>
      </c>
      <c r="D414">
        <v>13</v>
      </c>
      <c r="E414">
        <f t="shared" ref="E414" si="323">SUM(C414:D414)</f>
        <v>15</v>
      </c>
      <c r="G414" s="2" t="s">
        <v>134</v>
      </c>
      <c r="H414">
        <v>86</v>
      </c>
      <c r="I414">
        <v>7</v>
      </c>
      <c r="J414">
        <v>17</v>
      </c>
      <c r="K414">
        <f t="shared" ref="K414" si="324">SUM(I414:J414)</f>
        <v>24</v>
      </c>
      <c r="M414" s="2" t="s">
        <v>134</v>
      </c>
      <c r="N414">
        <v>27</v>
      </c>
      <c r="O414">
        <v>2</v>
      </c>
      <c r="P414">
        <v>2</v>
      </c>
      <c r="Q414">
        <f t="shared" ref="Q414" si="325">SUM(O414:P414)</f>
        <v>4</v>
      </c>
    </row>
    <row r="415" spans="1:17" x14ac:dyDescent="0.25">
      <c r="A415" s="1" t="s">
        <v>55</v>
      </c>
      <c r="G415" s="1" t="s">
        <v>59</v>
      </c>
    </row>
    <row r="416" spans="1:17" x14ac:dyDescent="0.25">
      <c r="A416" t="s">
        <v>15</v>
      </c>
      <c r="B416" t="s">
        <v>16</v>
      </c>
      <c r="C416" t="s">
        <v>17</v>
      </c>
      <c r="D416" t="s">
        <v>18</v>
      </c>
      <c r="E416" t="s">
        <v>19</v>
      </c>
      <c r="G416" t="s">
        <v>15</v>
      </c>
      <c r="H416" t="s">
        <v>16</v>
      </c>
      <c r="I416" t="s">
        <v>17</v>
      </c>
      <c r="J416" t="s">
        <v>18</v>
      </c>
      <c r="K416" t="s">
        <v>19</v>
      </c>
    </row>
    <row r="417" spans="1:11" hidden="1" x14ac:dyDescent="0.25">
      <c r="A417" t="s">
        <v>20</v>
      </c>
      <c r="B417">
        <v>0</v>
      </c>
      <c r="C417">
        <v>0</v>
      </c>
      <c r="D417">
        <v>0</v>
      </c>
      <c r="E417">
        <f t="shared" ref="E417:E429" si="326">SUM(C417:D417)</f>
        <v>0</v>
      </c>
      <c r="G417" t="s">
        <v>20</v>
      </c>
      <c r="H417">
        <v>0</v>
      </c>
      <c r="I417">
        <v>0</v>
      </c>
      <c r="J417">
        <v>0</v>
      </c>
      <c r="K417">
        <f t="shared" ref="K417:K431" si="327">SUM(I417:J417)</f>
        <v>0</v>
      </c>
    </row>
    <row r="418" spans="1:11" hidden="1" x14ac:dyDescent="0.25">
      <c r="A418" t="s">
        <v>21</v>
      </c>
      <c r="B418">
        <v>0</v>
      </c>
      <c r="C418">
        <v>0</v>
      </c>
      <c r="D418">
        <v>0</v>
      </c>
      <c r="E418">
        <f t="shared" si="326"/>
        <v>0</v>
      </c>
      <c r="G418" t="s">
        <v>21</v>
      </c>
      <c r="H418">
        <v>0</v>
      </c>
      <c r="I418">
        <v>0</v>
      </c>
      <c r="J418">
        <v>0</v>
      </c>
      <c r="K418">
        <f t="shared" si="327"/>
        <v>0</v>
      </c>
    </row>
    <row r="419" spans="1:11" hidden="1" x14ac:dyDescent="0.25">
      <c r="A419" t="s">
        <v>22</v>
      </c>
      <c r="B419">
        <v>0</v>
      </c>
      <c r="C419">
        <v>0</v>
      </c>
      <c r="D419">
        <v>0</v>
      </c>
      <c r="E419">
        <f t="shared" si="326"/>
        <v>0</v>
      </c>
      <c r="G419" t="s">
        <v>22</v>
      </c>
      <c r="H419">
        <v>0</v>
      </c>
      <c r="I419">
        <v>0</v>
      </c>
      <c r="J419">
        <v>0</v>
      </c>
      <c r="K419">
        <f t="shared" si="327"/>
        <v>0</v>
      </c>
    </row>
    <row r="420" spans="1:11" hidden="1" x14ac:dyDescent="0.25">
      <c r="A420" t="s">
        <v>23</v>
      </c>
      <c r="B420">
        <v>0</v>
      </c>
      <c r="C420">
        <v>0</v>
      </c>
      <c r="D420">
        <v>0</v>
      </c>
      <c r="E420">
        <f t="shared" si="326"/>
        <v>0</v>
      </c>
      <c r="G420" t="s">
        <v>23</v>
      </c>
      <c r="H420">
        <v>0</v>
      </c>
      <c r="I420">
        <v>0</v>
      </c>
      <c r="J420">
        <v>0</v>
      </c>
      <c r="K420">
        <f t="shared" si="327"/>
        <v>0</v>
      </c>
    </row>
    <row r="421" spans="1:11" hidden="1" x14ac:dyDescent="0.25">
      <c r="A421" t="s">
        <v>24</v>
      </c>
      <c r="B421">
        <v>0</v>
      </c>
      <c r="C421">
        <v>0</v>
      </c>
      <c r="D421">
        <v>0</v>
      </c>
      <c r="E421">
        <f t="shared" si="326"/>
        <v>0</v>
      </c>
      <c r="G421" t="s">
        <v>24</v>
      </c>
      <c r="H421">
        <v>0</v>
      </c>
      <c r="I421">
        <v>0</v>
      </c>
      <c r="J421">
        <v>0</v>
      </c>
      <c r="K421">
        <f t="shared" si="327"/>
        <v>0</v>
      </c>
    </row>
    <row r="422" spans="1:11" hidden="1" x14ac:dyDescent="0.25">
      <c r="A422" t="s">
        <v>25</v>
      </c>
      <c r="B422">
        <v>0</v>
      </c>
      <c r="C422">
        <v>0</v>
      </c>
      <c r="D422">
        <v>0</v>
      </c>
      <c r="E422">
        <f t="shared" si="326"/>
        <v>0</v>
      </c>
      <c r="G422" t="s">
        <v>25</v>
      </c>
      <c r="H422">
        <v>0</v>
      </c>
      <c r="I422">
        <v>0</v>
      </c>
      <c r="J422">
        <v>0</v>
      </c>
      <c r="K422">
        <f t="shared" si="327"/>
        <v>0</v>
      </c>
    </row>
    <row r="423" spans="1:11" hidden="1" x14ac:dyDescent="0.25">
      <c r="A423" t="s">
        <v>26</v>
      </c>
      <c r="B423">
        <v>0</v>
      </c>
      <c r="C423">
        <v>0</v>
      </c>
      <c r="D423">
        <v>0</v>
      </c>
      <c r="E423">
        <f t="shared" si="326"/>
        <v>0</v>
      </c>
      <c r="G423" t="s">
        <v>26</v>
      </c>
      <c r="H423">
        <v>0</v>
      </c>
      <c r="I423">
        <v>0</v>
      </c>
      <c r="J423">
        <v>0</v>
      </c>
      <c r="K423">
        <f t="shared" si="327"/>
        <v>0</v>
      </c>
    </row>
    <row r="424" spans="1:11" hidden="1" x14ac:dyDescent="0.25">
      <c r="A424" t="s">
        <v>27</v>
      </c>
      <c r="B424">
        <v>0</v>
      </c>
      <c r="C424">
        <v>0</v>
      </c>
      <c r="D424">
        <v>0</v>
      </c>
      <c r="E424">
        <f t="shared" si="326"/>
        <v>0</v>
      </c>
      <c r="G424" t="s">
        <v>27</v>
      </c>
      <c r="H424">
        <v>0</v>
      </c>
      <c r="I424">
        <v>0</v>
      </c>
      <c r="J424">
        <v>0</v>
      </c>
      <c r="K424">
        <f t="shared" si="327"/>
        <v>0</v>
      </c>
    </row>
    <row r="425" spans="1:11" hidden="1" x14ac:dyDescent="0.25">
      <c r="A425" t="s">
        <v>28</v>
      </c>
      <c r="B425">
        <v>0</v>
      </c>
      <c r="C425">
        <v>0</v>
      </c>
      <c r="D425">
        <v>0</v>
      </c>
      <c r="E425">
        <f t="shared" si="326"/>
        <v>0</v>
      </c>
      <c r="G425" t="s">
        <v>28</v>
      </c>
      <c r="H425">
        <v>0</v>
      </c>
      <c r="I425">
        <v>0</v>
      </c>
      <c r="J425">
        <v>0</v>
      </c>
      <c r="K425">
        <f t="shared" si="327"/>
        <v>0</v>
      </c>
    </row>
    <row r="426" spans="1:11" x14ac:dyDescent="0.25">
      <c r="A426" t="s">
        <v>29</v>
      </c>
      <c r="B426">
        <v>0</v>
      </c>
      <c r="C426">
        <v>0</v>
      </c>
      <c r="D426">
        <v>0</v>
      </c>
      <c r="E426">
        <f t="shared" si="326"/>
        <v>0</v>
      </c>
      <c r="G426" t="s">
        <v>29</v>
      </c>
      <c r="H426">
        <v>0</v>
      </c>
      <c r="I426">
        <v>0</v>
      </c>
      <c r="J426">
        <v>0</v>
      </c>
      <c r="K426">
        <f t="shared" si="327"/>
        <v>0</v>
      </c>
    </row>
    <row r="427" spans="1:11" x14ac:dyDescent="0.25">
      <c r="A427" t="s">
        <v>30</v>
      </c>
      <c r="B427">
        <v>4</v>
      </c>
      <c r="C427">
        <v>2</v>
      </c>
      <c r="D427">
        <v>0</v>
      </c>
      <c r="E427">
        <f t="shared" si="326"/>
        <v>2</v>
      </c>
      <c r="G427" t="s">
        <v>30</v>
      </c>
      <c r="H427">
        <v>0</v>
      </c>
      <c r="I427">
        <v>0</v>
      </c>
      <c r="J427">
        <v>8</v>
      </c>
      <c r="K427">
        <f t="shared" si="327"/>
        <v>8</v>
      </c>
    </row>
    <row r="428" spans="1:11" x14ac:dyDescent="0.25">
      <c r="A428" t="s">
        <v>60</v>
      </c>
      <c r="B428">
        <v>32</v>
      </c>
      <c r="C428">
        <v>18</v>
      </c>
      <c r="D428">
        <v>13</v>
      </c>
      <c r="E428">
        <f t="shared" si="326"/>
        <v>31</v>
      </c>
      <c r="G428" t="s">
        <v>60</v>
      </c>
      <c r="H428">
        <v>0</v>
      </c>
      <c r="I428">
        <v>0</v>
      </c>
      <c r="J428">
        <v>0</v>
      </c>
      <c r="K428">
        <f t="shared" si="327"/>
        <v>0</v>
      </c>
    </row>
    <row r="429" spans="1:11" x14ac:dyDescent="0.25">
      <c r="A429" t="s">
        <v>62</v>
      </c>
      <c r="B429">
        <v>48</v>
      </c>
      <c r="C429">
        <v>15</v>
      </c>
      <c r="D429">
        <v>24</v>
      </c>
      <c r="E429">
        <f t="shared" si="326"/>
        <v>39</v>
      </c>
      <c r="G429" t="s">
        <v>62</v>
      </c>
      <c r="H429">
        <v>0</v>
      </c>
      <c r="I429">
        <v>0</v>
      </c>
      <c r="J429">
        <v>0</v>
      </c>
      <c r="K429">
        <f t="shared" si="327"/>
        <v>0</v>
      </c>
    </row>
    <row r="430" spans="1:11" x14ac:dyDescent="0.25">
      <c r="A430" t="s">
        <v>76</v>
      </c>
      <c r="B430">
        <v>37</v>
      </c>
      <c r="C430">
        <v>13</v>
      </c>
      <c r="D430">
        <v>31</v>
      </c>
      <c r="E430">
        <f t="shared" ref="E430:E435" si="328">SUM(C430:D430)</f>
        <v>44</v>
      </c>
      <c r="G430" t="s">
        <v>76</v>
      </c>
      <c r="H430">
        <v>0</v>
      </c>
      <c r="I430">
        <v>0</v>
      </c>
      <c r="J430">
        <v>0</v>
      </c>
      <c r="K430">
        <f t="shared" si="327"/>
        <v>0</v>
      </c>
    </row>
    <row r="431" spans="1:11" x14ac:dyDescent="0.25">
      <c r="A431" t="s">
        <v>83</v>
      </c>
      <c r="B431">
        <v>35</v>
      </c>
      <c r="C431">
        <v>12</v>
      </c>
      <c r="D431">
        <v>34</v>
      </c>
      <c r="E431">
        <f t="shared" si="328"/>
        <v>46</v>
      </c>
      <c r="G431" t="s">
        <v>83</v>
      </c>
      <c r="H431">
        <v>0</v>
      </c>
      <c r="I431">
        <v>0</v>
      </c>
      <c r="J431">
        <v>0</v>
      </c>
      <c r="K431">
        <f t="shared" si="327"/>
        <v>0</v>
      </c>
    </row>
    <row r="432" spans="1:11" x14ac:dyDescent="0.25">
      <c r="A432" t="s">
        <v>84</v>
      </c>
      <c r="B432">
        <v>26</v>
      </c>
      <c r="C432">
        <v>8</v>
      </c>
      <c r="D432">
        <v>33</v>
      </c>
      <c r="E432">
        <f t="shared" si="328"/>
        <v>41</v>
      </c>
      <c r="G432" t="s">
        <v>84</v>
      </c>
      <c r="H432">
        <v>0</v>
      </c>
      <c r="I432">
        <v>0</v>
      </c>
      <c r="J432">
        <v>0</v>
      </c>
      <c r="K432">
        <v>0</v>
      </c>
    </row>
    <row r="433" spans="1:11" x14ac:dyDescent="0.25">
      <c r="A433" t="s">
        <v>87</v>
      </c>
      <c r="B433">
        <v>37</v>
      </c>
      <c r="C433">
        <v>8</v>
      </c>
      <c r="D433">
        <v>23</v>
      </c>
      <c r="E433">
        <f t="shared" si="328"/>
        <v>31</v>
      </c>
      <c r="G433" t="s">
        <v>87</v>
      </c>
      <c r="H433">
        <v>0</v>
      </c>
      <c r="I433">
        <v>0</v>
      </c>
      <c r="J433">
        <v>0</v>
      </c>
      <c r="K433">
        <v>0</v>
      </c>
    </row>
    <row r="434" spans="1:11" x14ac:dyDescent="0.25">
      <c r="A434" t="s">
        <v>91</v>
      </c>
      <c r="B434">
        <v>28</v>
      </c>
      <c r="C434">
        <v>6</v>
      </c>
      <c r="D434">
        <v>22</v>
      </c>
      <c r="E434">
        <f t="shared" si="328"/>
        <v>28</v>
      </c>
      <c r="G434" t="s">
        <v>91</v>
      </c>
      <c r="H434">
        <v>0</v>
      </c>
      <c r="I434">
        <v>0</v>
      </c>
      <c r="J434">
        <v>0</v>
      </c>
      <c r="K434">
        <v>0</v>
      </c>
    </row>
    <row r="435" spans="1:11" x14ac:dyDescent="0.25">
      <c r="A435" t="s">
        <v>93</v>
      </c>
      <c r="B435">
        <v>27</v>
      </c>
      <c r="C435">
        <v>8</v>
      </c>
      <c r="D435">
        <v>20</v>
      </c>
      <c r="E435">
        <f t="shared" si="328"/>
        <v>28</v>
      </c>
      <c r="G435" t="s">
        <v>93</v>
      </c>
      <c r="H435">
        <v>0</v>
      </c>
      <c r="I435">
        <v>0</v>
      </c>
      <c r="J435">
        <v>0</v>
      </c>
      <c r="K435">
        <v>0</v>
      </c>
    </row>
    <row r="436" spans="1:11" x14ac:dyDescent="0.25">
      <c r="A436" t="s">
        <v>94</v>
      </c>
      <c r="B436">
        <v>19</v>
      </c>
      <c r="C436">
        <v>2</v>
      </c>
      <c r="D436">
        <v>23</v>
      </c>
      <c r="E436">
        <f t="shared" ref="E436" si="329">SUM(C436:D436)</f>
        <v>25</v>
      </c>
      <c r="G436" t="s">
        <v>94</v>
      </c>
      <c r="H436">
        <v>0</v>
      </c>
      <c r="I436">
        <v>0</v>
      </c>
      <c r="J436">
        <v>0</v>
      </c>
      <c r="K436">
        <v>0</v>
      </c>
    </row>
    <row r="437" spans="1:11" x14ac:dyDescent="0.25">
      <c r="A437" t="s">
        <v>95</v>
      </c>
      <c r="B437">
        <v>22</v>
      </c>
      <c r="C437">
        <v>5</v>
      </c>
      <c r="D437">
        <v>21</v>
      </c>
      <c r="E437">
        <f t="shared" ref="E437" si="330">SUM(C437:D437)</f>
        <v>26</v>
      </c>
      <c r="G437" t="s">
        <v>95</v>
      </c>
      <c r="H437">
        <v>0</v>
      </c>
      <c r="I437">
        <v>0</v>
      </c>
      <c r="J437">
        <v>0</v>
      </c>
      <c r="K437">
        <v>0</v>
      </c>
    </row>
    <row r="438" spans="1:11" x14ac:dyDescent="0.25">
      <c r="A438" s="2" t="s">
        <v>99</v>
      </c>
      <c r="B438">
        <v>15</v>
      </c>
      <c r="C438">
        <v>3</v>
      </c>
      <c r="D438">
        <v>22</v>
      </c>
      <c r="E438">
        <f t="shared" ref="E438" si="331">SUM(C438:D438)</f>
        <v>25</v>
      </c>
      <c r="G438" s="2" t="s">
        <v>99</v>
      </c>
      <c r="H438">
        <v>0</v>
      </c>
      <c r="I438">
        <v>0</v>
      </c>
      <c r="J438">
        <v>0</v>
      </c>
      <c r="K438">
        <v>0</v>
      </c>
    </row>
    <row r="439" spans="1:11" x14ac:dyDescent="0.25">
      <c r="A439" s="2" t="s">
        <v>100</v>
      </c>
      <c r="B439">
        <v>14</v>
      </c>
      <c r="C439">
        <v>2</v>
      </c>
      <c r="D439">
        <v>18</v>
      </c>
      <c r="E439">
        <f t="shared" ref="E439" si="332">SUM(C439:D439)</f>
        <v>20</v>
      </c>
      <c r="G439" s="2" t="s">
        <v>100</v>
      </c>
      <c r="H439">
        <v>0</v>
      </c>
      <c r="I439">
        <v>0</v>
      </c>
      <c r="J439">
        <v>0</v>
      </c>
      <c r="K439">
        <v>0</v>
      </c>
    </row>
    <row r="440" spans="1:11" x14ac:dyDescent="0.25">
      <c r="A440" s="2" t="s">
        <v>103</v>
      </c>
      <c r="B440">
        <v>23</v>
      </c>
      <c r="C440">
        <v>7</v>
      </c>
      <c r="D440">
        <v>20</v>
      </c>
      <c r="E440">
        <f t="shared" ref="E440" si="333">SUM(C440:D440)</f>
        <v>27</v>
      </c>
      <c r="G440" s="2" t="s">
        <v>103</v>
      </c>
      <c r="H440">
        <v>0</v>
      </c>
      <c r="I440">
        <v>0</v>
      </c>
      <c r="J440">
        <v>0</v>
      </c>
      <c r="K440">
        <v>0</v>
      </c>
    </row>
    <row r="441" spans="1:11" x14ac:dyDescent="0.25">
      <c r="A441" s="2" t="s">
        <v>111</v>
      </c>
      <c r="B441">
        <v>16</v>
      </c>
      <c r="C441">
        <v>5</v>
      </c>
      <c r="D441">
        <v>17</v>
      </c>
      <c r="E441">
        <f t="shared" ref="E441" si="334">SUM(C441:D441)</f>
        <v>22</v>
      </c>
      <c r="G441" s="2" t="s">
        <v>111</v>
      </c>
      <c r="H441">
        <v>0</v>
      </c>
      <c r="I441">
        <v>0</v>
      </c>
      <c r="J441">
        <v>0</v>
      </c>
      <c r="K441">
        <v>0</v>
      </c>
    </row>
    <row r="442" spans="1:11" x14ac:dyDescent="0.25">
      <c r="A442" s="2" t="s">
        <v>112</v>
      </c>
      <c r="B442">
        <v>17</v>
      </c>
      <c r="C442">
        <v>6</v>
      </c>
      <c r="D442">
        <v>16</v>
      </c>
      <c r="E442">
        <f t="shared" ref="E442:E443" si="335">SUM(C442:D442)</f>
        <v>22</v>
      </c>
      <c r="G442" s="2" t="s">
        <v>112</v>
      </c>
      <c r="H442">
        <v>0</v>
      </c>
      <c r="I442">
        <v>0</v>
      </c>
      <c r="J442">
        <v>0</v>
      </c>
      <c r="K442">
        <v>0</v>
      </c>
    </row>
    <row r="443" spans="1:11" x14ac:dyDescent="0.25">
      <c r="A443" s="2" t="s">
        <v>129</v>
      </c>
      <c r="B443">
        <v>22</v>
      </c>
      <c r="C443">
        <v>9</v>
      </c>
      <c r="D443">
        <v>11</v>
      </c>
      <c r="E443">
        <f t="shared" si="335"/>
        <v>20</v>
      </c>
      <c r="G443" s="2" t="s">
        <v>129</v>
      </c>
      <c r="H443">
        <v>0</v>
      </c>
      <c r="I443">
        <v>0</v>
      </c>
      <c r="J443">
        <v>0</v>
      </c>
      <c r="K443">
        <v>0</v>
      </c>
    </row>
    <row r="444" spans="1:11" x14ac:dyDescent="0.25">
      <c r="A444" s="2" t="s">
        <v>134</v>
      </c>
      <c r="B444">
        <v>32</v>
      </c>
      <c r="C444">
        <v>8</v>
      </c>
      <c r="D444">
        <v>16</v>
      </c>
      <c r="E444">
        <f t="shared" ref="E444" si="336">SUM(C444:D444)</f>
        <v>24</v>
      </c>
      <c r="G444" s="2" t="s">
        <v>134</v>
      </c>
      <c r="H444">
        <v>0</v>
      </c>
      <c r="I444">
        <v>0</v>
      </c>
      <c r="J444">
        <v>0</v>
      </c>
      <c r="K444">
        <v>0</v>
      </c>
    </row>
    <row r="445" spans="1:11" x14ac:dyDescent="0.25">
      <c r="A445" s="1" t="s">
        <v>98</v>
      </c>
    </row>
    <row r="446" spans="1:11" x14ac:dyDescent="0.25">
      <c r="A446" t="s">
        <v>15</v>
      </c>
      <c r="B446" t="s">
        <v>16</v>
      </c>
      <c r="C446" t="s">
        <v>17</v>
      </c>
      <c r="D446" t="s">
        <v>18</v>
      </c>
      <c r="E446" t="s">
        <v>19</v>
      </c>
    </row>
    <row r="447" spans="1:11" x14ac:dyDescent="0.25">
      <c r="A447" t="s">
        <v>76</v>
      </c>
      <c r="B447">
        <v>0</v>
      </c>
      <c r="C447">
        <v>0</v>
      </c>
      <c r="D447">
        <v>0</v>
      </c>
      <c r="E447">
        <f t="shared" ref="E447:E448" si="337">SUM(C447:D447)</f>
        <v>0</v>
      </c>
    </row>
    <row r="448" spans="1:11" x14ac:dyDescent="0.25">
      <c r="A448" t="s">
        <v>83</v>
      </c>
      <c r="B448">
        <v>0</v>
      </c>
      <c r="C448">
        <v>0</v>
      </c>
      <c r="D448">
        <v>0</v>
      </c>
      <c r="E448">
        <f t="shared" si="337"/>
        <v>0</v>
      </c>
    </row>
    <row r="449" spans="1:5" x14ac:dyDescent="0.25">
      <c r="A449" t="s">
        <v>84</v>
      </c>
      <c r="B449">
        <v>0</v>
      </c>
      <c r="C449">
        <v>0</v>
      </c>
      <c r="D449">
        <v>0</v>
      </c>
      <c r="E449">
        <v>0</v>
      </c>
    </row>
    <row r="450" spans="1:5" x14ac:dyDescent="0.25">
      <c r="A450" t="s">
        <v>87</v>
      </c>
      <c r="B450">
        <v>0</v>
      </c>
      <c r="C450">
        <v>0</v>
      </c>
      <c r="D450">
        <v>0</v>
      </c>
      <c r="E450">
        <v>0</v>
      </c>
    </row>
    <row r="451" spans="1:5" x14ac:dyDescent="0.25">
      <c r="A451" t="s">
        <v>91</v>
      </c>
      <c r="B451">
        <v>0</v>
      </c>
      <c r="C451">
        <v>0</v>
      </c>
      <c r="D451">
        <v>0</v>
      </c>
      <c r="E451">
        <v>0</v>
      </c>
    </row>
    <row r="452" spans="1:5" x14ac:dyDescent="0.25">
      <c r="A452" t="s">
        <v>93</v>
      </c>
      <c r="B452">
        <v>0</v>
      </c>
      <c r="C452">
        <v>0</v>
      </c>
      <c r="D452">
        <v>0</v>
      </c>
      <c r="E452">
        <v>0</v>
      </c>
    </row>
    <row r="453" spans="1:5" x14ac:dyDescent="0.25">
      <c r="A453" t="s">
        <v>94</v>
      </c>
      <c r="B453">
        <v>0</v>
      </c>
      <c r="C453">
        <v>0</v>
      </c>
      <c r="D453">
        <v>0</v>
      </c>
      <c r="E453">
        <v>0</v>
      </c>
    </row>
    <row r="454" spans="1:5" x14ac:dyDescent="0.25">
      <c r="A454" t="s">
        <v>95</v>
      </c>
      <c r="B454">
        <v>6</v>
      </c>
      <c r="C454">
        <v>0</v>
      </c>
      <c r="D454">
        <v>2</v>
      </c>
      <c r="E454">
        <f t="shared" ref="E454" si="338">SUM(C454:D454)</f>
        <v>2</v>
      </c>
    </row>
    <row r="455" spans="1:5" x14ac:dyDescent="0.25">
      <c r="A455" s="2" t="s">
        <v>99</v>
      </c>
      <c r="B455">
        <v>20</v>
      </c>
      <c r="C455">
        <v>13</v>
      </c>
      <c r="D455">
        <v>12</v>
      </c>
      <c r="E455">
        <f t="shared" ref="E455" si="339">SUM(C455:D455)</f>
        <v>25</v>
      </c>
    </row>
    <row r="456" spans="1:5" x14ac:dyDescent="0.25">
      <c r="A456" s="2" t="s">
        <v>100</v>
      </c>
      <c r="B456">
        <v>25</v>
      </c>
      <c r="C456">
        <v>11</v>
      </c>
      <c r="D456">
        <v>37</v>
      </c>
      <c r="E456">
        <f t="shared" ref="E456" si="340">SUM(C456:D456)</f>
        <v>48</v>
      </c>
    </row>
    <row r="457" spans="1:5" x14ac:dyDescent="0.25">
      <c r="A457" s="2" t="s">
        <v>103</v>
      </c>
      <c r="B457">
        <v>48</v>
      </c>
      <c r="C457">
        <v>18</v>
      </c>
      <c r="D457">
        <v>46</v>
      </c>
      <c r="E457">
        <f t="shared" ref="E457" si="341">SUM(C457:D457)</f>
        <v>64</v>
      </c>
    </row>
    <row r="458" spans="1:5" x14ac:dyDescent="0.25">
      <c r="A458" s="2" t="s">
        <v>111</v>
      </c>
      <c r="B458">
        <v>42</v>
      </c>
      <c r="C458">
        <v>17</v>
      </c>
      <c r="D458">
        <v>63</v>
      </c>
      <c r="E458">
        <f t="shared" ref="E458" si="342">SUM(C458:D458)</f>
        <v>80</v>
      </c>
    </row>
    <row r="459" spans="1:5" x14ac:dyDescent="0.25">
      <c r="A459" s="2" t="s">
        <v>112</v>
      </c>
      <c r="B459">
        <v>52</v>
      </c>
      <c r="C459">
        <v>23</v>
      </c>
      <c r="D459">
        <v>65</v>
      </c>
      <c r="E459">
        <f t="shared" ref="E459:E460" si="343">SUM(C459:D459)</f>
        <v>88</v>
      </c>
    </row>
    <row r="460" spans="1:5" x14ac:dyDescent="0.25">
      <c r="A460" s="2" t="s">
        <v>129</v>
      </c>
      <c r="B460">
        <v>63</v>
      </c>
      <c r="C460">
        <v>19</v>
      </c>
      <c r="D460">
        <v>67</v>
      </c>
      <c r="E460">
        <f t="shared" si="343"/>
        <v>86</v>
      </c>
    </row>
    <row r="461" spans="1:5" x14ac:dyDescent="0.25">
      <c r="A461" s="2" t="s">
        <v>134</v>
      </c>
      <c r="B461">
        <v>48</v>
      </c>
      <c r="C461">
        <v>9</v>
      </c>
      <c r="D461">
        <v>62</v>
      </c>
      <c r="E461">
        <f t="shared" ref="E461" si="344">SUM(C461:D461)</f>
        <v>71</v>
      </c>
    </row>
    <row r="462" spans="1:5" x14ac:dyDescent="0.25">
      <c r="A462" s="1" t="s">
        <v>119</v>
      </c>
    </row>
    <row r="463" spans="1:5" x14ac:dyDescent="0.25">
      <c r="A463" t="s">
        <v>15</v>
      </c>
      <c r="B463" t="s">
        <v>31</v>
      </c>
      <c r="C463" t="s">
        <v>32</v>
      </c>
      <c r="D463" t="s">
        <v>33</v>
      </c>
      <c r="E463" t="s">
        <v>19</v>
      </c>
    </row>
    <row r="464" spans="1:5" x14ac:dyDescent="0.25">
      <c r="A464" t="s">
        <v>76</v>
      </c>
      <c r="B464">
        <v>0</v>
      </c>
      <c r="C464">
        <v>0</v>
      </c>
      <c r="D464">
        <v>0</v>
      </c>
      <c r="E464">
        <f t="shared" ref="E464:E465" si="345">SUM(C464:D464)</f>
        <v>0</v>
      </c>
    </row>
    <row r="465" spans="1:5" x14ac:dyDescent="0.25">
      <c r="A465" t="s">
        <v>83</v>
      </c>
      <c r="B465">
        <v>0</v>
      </c>
      <c r="C465">
        <v>0</v>
      </c>
      <c r="D465">
        <v>0</v>
      </c>
      <c r="E465">
        <f t="shared" si="345"/>
        <v>0</v>
      </c>
    </row>
    <row r="466" spans="1:5" x14ac:dyDescent="0.25">
      <c r="A466" t="s">
        <v>84</v>
      </c>
      <c r="B466">
        <v>0</v>
      </c>
      <c r="C466">
        <v>0</v>
      </c>
      <c r="D466">
        <v>0</v>
      </c>
      <c r="E466">
        <v>0</v>
      </c>
    </row>
    <row r="467" spans="1:5" x14ac:dyDescent="0.25">
      <c r="A467" t="s">
        <v>87</v>
      </c>
      <c r="B467">
        <v>0</v>
      </c>
      <c r="C467">
        <v>0</v>
      </c>
      <c r="D467">
        <v>0</v>
      </c>
      <c r="E467">
        <v>0</v>
      </c>
    </row>
    <row r="468" spans="1:5" x14ac:dyDescent="0.25">
      <c r="A468" t="s">
        <v>91</v>
      </c>
      <c r="B468">
        <v>0</v>
      </c>
      <c r="C468">
        <v>0</v>
      </c>
      <c r="D468">
        <v>0</v>
      </c>
      <c r="E468">
        <v>0</v>
      </c>
    </row>
    <row r="469" spans="1:5" x14ac:dyDescent="0.25">
      <c r="A469" t="s">
        <v>93</v>
      </c>
      <c r="B469">
        <v>0</v>
      </c>
      <c r="C469">
        <v>0</v>
      </c>
      <c r="D469">
        <v>0</v>
      </c>
      <c r="E469">
        <v>0</v>
      </c>
    </row>
    <row r="470" spans="1:5" x14ac:dyDescent="0.25">
      <c r="A470" t="s">
        <v>94</v>
      </c>
      <c r="B470">
        <v>0</v>
      </c>
      <c r="C470">
        <v>0</v>
      </c>
      <c r="D470">
        <v>0</v>
      </c>
      <c r="E470">
        <v>0</v>
      </c>
    </row>
    <row r="471" spans="1:5" x14ac:dyDescent="0.25">
      <c r="A471" t="s">
        <v>95</v>
      </c>
      <c r="B471">
        <v>0</v>
      </c>
      <c r="C471">
        <v>0</v>
      </c>
      <c r="D471">
        <v>0</v>
      </c>
      <c r="E471">
        <v>0</v>
      </c>
    </row>
    <row r="472" spans="1:5" x14ac:dyDescent="0.25">
      <c r="A472" s="2" t="s">
        <v>99</v>
      </c>
      <c r="B472">
        <v>0</v>
      </c>
      <c r="C472">
        <v>0</v>
      </c>
      <c r="D472">
        <v>0</v>
      </c>
      <c r="E472">
        <v>0</v>
      </c>
    </row>
    <row r="473" spans="1:5" x14ac:dyDescent="0.25">
      <c r="A473" s="2" t="s">
        <v>100</v>
      </c>
      <c r="B473">
        <v>5</v>
      </c>
      <c r="C473">
        <v>2</v>
      </c>
      <c r="D473">
        <v>1</v>
      </c>
      <c r="E473">
        <f t="shared" ref="E473" si="346">SUM(C473:D473)</f>
        <v>3</v>
      </c>
    </row>
    <row r="474" spans="1:5" x14ac:dyDescent="0.25">
      <c r="A474" s="2" t="s">
        <v>103</v>
      </c>
      <c r="B474">
        <v>109</v>
      </c>
      <c r="C474">
        <v>19</v>
      </c>
      <c r="D474">
        <v>8</v>
      </c>
      <c r="E474">
        <f t="shared" ref="E474" si="347">SUM(C474:D474)</f>
        <v>27</v>
      </c>
    </row>
    <row r="475" spans="1:5" x14ac:dyDescent="0.25">
      <c r="A475" s="2" t="s">
        <v>111</v>
      </c>
      <c r="B475">
        <v>146</v>
      </c>
      <c r="C475">
        <v>22</v>
      </c>
      <c r="D475">
        <v>32</v>
      </c>
      <c r="E475">
        <f t="shared" ref="E475" si="348">SUM(C475:D475)</f>
        <v>54</v>
      </c>
    </row>
    <row r="476" spans="1:5" x14ac:dyDescent="0.25">
      <c r="A476" s="2" t="s">
        <v>112</v>
      </c>
      <c r="B476">
        <v>144</v>
      </c>
      <c r="C476">
        <v>13</v>
      </c>
      <c r="D476">
        <v>45</v>
      </c>
      <c r="E476">
        <f t="shared" ref="E476:E477" si="349">SUM(C476:D476)</f>
        <v>58</v>
      </c>
    </row>
    <row r="477" spans="1:5" x14ac:dyDescent="0.25">
      <c r="A477" s="2" t="s">
        <v>129</v>
      </c>
      <c r="B477">
        <v>164</v>
      </c>
      <c r="C477">
        <v>14</v>
      </c>
      <c r="D477">
        <v>39</v>
      </c>
      <c r="E477">
        <f t="shared" si="349"/>
        <v>53</v>
      </c>
    </row>
    <row r="478" spans="1:5" x14ac:dyDescent="0.25">
      <c r="A478" s="2" t="s">
        <v>134</v>
      </c>
      <c r="B478">
        <v>145</v>
      </c>
      <c r="C478">
        <v>11</v>
      </c>
      <c r="D478">
        <v>45</v>
      </c>
      <c r="E478">
        <f t="shared" ref="E478" si="350">SUM(C478:D478)</f>
        <v>56</v>
      </c>
    </row>
    <row r="479" spans="1:5" x14ac:dyDescent="0.25">
      <c r="A479" s="1" t="s">
        <v>101</v>
      </c>
    </row>
    <row r="480" spans="1:5" x14ac:dyDescent="0.25">
      <c r="A480" t="s">
        <v>15</v>
      </c>
      <c r="B480" t="s">
        <v>16</v>
      </c>
      <c r="C480" t="s">
        <v>17</v>
      </c>
      <c r="D480" t="s">
        <v>18</v>
      </c>
      <c r="E480" t="s">
        <v>19</v>
      </c>
    </row>
    <row r="481" spans="1:5" x14ac:dyDescent="0.25">
      <c r="A481" t="s">
        <v>76</v>
      </c>
      <c r="B481">
        <v>0</v>
      </c>
      <c r="C481">
        <v>0</v>
      </c>
      <c r="D481">
        <v>0</v>
      </c>
      <c r="E481">
        <f t="shared" ref="E481:E482" si="351">SUM(C481:D481)</f>
        <v>0</v>
      </c>
    </row>
    <row r="482" spans="1:5" x14ac:dyDescent="0.25">
      <c r="A482" t="s">
        <v>83</v>
      </c>
      <c r="B482">
        <v>0</v>
      </c>
      <c r="C482">
        <v>0</v>
      </c>
      <c r="D482">
        <v>0</v>
      </c>
      <c r="E482">
        <f t="shared" si="351"/>
        <v>0</v>
      </c>
    </row>
    <row r="483" spans="1:5" x14ac:dyDescent="0.25">
      <c r="A483" t="s">
        <v>84</v>
      </c>
      <c r="B483">
        <v>0</v>
      </c>
      <c r="C483">
        <v>0</v>
      </c>
      <c r="D483">
        <v>0</v>
      </c>
      <c r="E483">
        <v>0</v>
      </c>
    </row>
    <row r="484" spans="1:5" x14ac:dyDescent="0.25">
      <c r="A484" t="s">
        <v>87</v>
      </c>
      <c r="B484">
        <v>0</v>
      </c>
      <c r="C484">
        <v>0</v>
      </c>
      <c r="D484">
        <v>0</v>
      </c>
      <c r="E484">
        <v>0</v>
      </c>
    </row>
    <row r="485" spans="1:5" x14ac:dyDescent="0.25">
      <c r="A485" t="s">
        <v>91</v>
      </c>
      <c r="B485">
        <v>0</v>
      </c>
      <c r="C485">
        <v>0</v>
      </c>
      <c r="D485">
        <v>0</v>
      </c>
      <c r="E485">
        <v>0</v>
      </c>
    </row>
    <row r="486" spans="1:5" x14ac:dyDescent="0.25">
      <c r="A486" t="s">
        <v>93</v>
      </c>
      <c r="B486">
        <v>0</v>
      </c>
      <c r="C486">
        <v>0</v>
      </c>
      <c r="D486">
        <v>0</v>
      </c>
      <c r="E486">
        <v>0</v>
      </c>
    </row>
    <row r="487" spans="1:5" x14ac:dyDescent="0.25">
      <c r="A487" t="s">
        <v>94</v>
      </c>
      <c r="B487">
        <v>0</v>
      </c>
      <c r="C487">
        <v>0</v>
      </c>
      <c r="D487">
        <v>0</v>
      </c>
      <c r="E487">
        <v>0</v>
      </c>
    </row>
    <row r="488" spans="1:5" x14ac:dyDescent="0.25">
      <c r="A488" t="s">
        <v>95</v>
      </c>
      <c r="B488">
        <v>0</v>
      </c>
      <c r="C488">
        <v>0</v>
      </c>
      <c r="D488">
        <v>0</v>
      </c>
      <c r="E488">
        <v>0</v>
      </c>
    </row>
    <row r="489" spans="1:5" x14ac:dyDescent="0.25">
      <c r="A489" s="2" t="s">
        <v>99</v>
      </c>
      <c r="B489">
        <v>0</v>
      </c>
      <c r="C489">
        <v>0</v>
      </c>
      <c r="D489">
        <v>0</v>
      </c>
      <c r="E489">
        <v>0</v>
      </c>
    </row>
    <row r="490" spans="1:5" x14ac:dyDescent="0.25">
      <c r="A490" s="2" t="s">
        <v>100</v>
      </c>
      <c r="B490">
        <v>2</v>
      </c>
      <c r="C490">
        <v>3</v>
      </c>
      <c r="D490">
        <v>0</v>
      </c>
      <c r="E490">
        <f t="shared" ref="E490" si="352">SUM(C490:D490)</f>
        <v>3</v>
      </c>
    </row>
    <row r="491" spans="1:5" x14ac:dyDescent="0.25">
      <c r="A491" s="2" t="s">
        <v>103</v>
      </c>
      <c r="B491">
        <v>61</v>
      </c>
      <c r="C491">
        <v>29</v>
      </c>
      <c r="D491">
        <v>23</v>
      </c>
      <c r="E491">
        <f t="shared" ref="E491" si="353">SUM(C491:D491)</f>
        <v>52</v>
      </c>
    </row>
    <row r="492" spans="1:5" x14ac:dyDescent="0.25">
      <c r="A492" s="2" t="s">
        <v>111</v>
      </c>
      <c r="B492">
        <v>76</v>
      </c>
      <c r="C492">
        <v>25</v>
      </c>
      <c r="D492">
        <v>54</v>
      </c>
      <c r="E492">
        <f t="shared" ref="E492" si="354">SUM(C492:D492)</f>
        <v>79</v>
      </c>
    </row>
    <row r="493" spans="1:5" x14ac:dyDescent="0.25">
      <c r="A493" s="2" t="s">
        <v>112</v>
      </c>
      <c r="B493">
        <v>116</v>
      </c>
      <c r="C493">
        <v>31</v>
      </c>
      <c r="D493">
        <v>66</v>
      </c>
      <c r="E493">
        <f t="shared" ref="E493:E494" si="355">SUM(C493:D493)</f>
        <v>97</v>
      </c>
    </row>
    <row r="494" spans="1:5" x14ac:dyDescent="0.25">
      <c r="A494" s="2" t="s">
        <v>129</v>
      </c>
      <c r="B494">
        <v>141</v>
      </c>
      <c r="C494">
        <v>25</v>
      </c>
      <c r="D494">
        <v>71</v>
      </c>
      <c r="E494">
        <f t="shared" si="355"/>
        <v>96</v>
      </c>
    </row>
    <row r="495" spans="1:5" x14ac:dyDescent="0.25">
      <c r="A495" s="2" t="s">
        <v>134</v>
      </c>
      <c r="B495">
        <v>102</v>
      </c>
      <c r="C495">
        <v>22</v>
      </c>
      <c r="D495">
        <v>57</v>
      </c>
      <c r="E495">
        <f t="shared" ref="E495" si="356">SUM(C495:D495)</f>
        <v>79</v>
      </c>
    </row>
    <row r="496" spans="1:5" x14ac:dyDescent="0.25">
      <c r="A496" s="1" t="s">
        <v>127</v>
      </c>
    </row>
    <row r="497" spans="1:10" x14ac:dyDescent="0.25">
      <c r="A497" t="s">
        <v>15</v>
      </c>
      <c r="B497" t="s">
        <v>31</v>
      </c>
      <c r="C497" t="s">
        <v>32</v>
      </c>
      <c r="D497" t="s">
        <v>33</v>
      </c>
      <c r="E497" t="s">
        <v>19</v>
      </c>
    </row>
    <row r="498" spans="1:10" x14ac:dyDescent="0.25">
      <c r="A498" t="s">
        <v>87</v>
      </c>
      <c r="B498">
        <v>0</v>
      </c>
      <c r="C498">
        <v>0</v>
      </c>
      <c r="D498">
        <v>0</v>
      </c>
      <c r="E498">
        <f t="shared" ref="E498:E508" si="357">SUM(C498:D498)</f>
        <v>0</v>
      </c>
    </row>
    <row r="499" spans="1:10" x14ac:dyDescent="0.25">
      <c r="A499" t="s">
        <v>91</v>
      </c>
      <c r="B499">
        <v>0</v>
      </c>
      <c r="C499">
        <v>0</v>
      </c>
      <c r="D499">
        <v>0</v>
      </c>
      <c r="E499">
        <f t="shared" si="357"/>
        <v>0</v>
      </c>
    </row>
    <row r="500" spans="1:10" x14ac:dyDescent="0.25">
      <c r="A500" t="s">
        <v>93</v>
      </c>
      <c r="B500">
        <v>0</v>
      </c>
      <c r="C500">
        <v>0</v>
      </c>
      <c r="D500">
        <v>0</v>
      </c>
      <c r="E500">
        <f t="shared" si="357"/>
        <v>0</v>
      </c>
    </row>
    <row r="501" spans="1:10" x14ac:dyDescent="0.25">
      <c r="A501" t="s">
        <v>94</v>
      </c>
      <c r="B501">
        <v>0</v>
      </c>
      <c r="C501">
        <v>0</v>
      </c>
      <c r="D501">
        <v>0</v>
      </c>
      <c r="E501">
        <f t="shared" si="357"/>
        <v>0</v>
      </c>
    </row>
    <row r="502" spans="1:10" x14ac:dyDescent="0.25">
      <c r="A502" t="s">
        <v>95</v>
      </c>
      <c r="B502">
        <v>0</v>
      </c>
      <c r="C502">
        <v>0</v>
      </c>
      <c r="D502">
        <v>0</v>
      </c>
      <c r="E502">
        <f t="shared" si="357"/>
        <v>0</v>
      </c>
    </row>
    <row r="503" spans="1:10" x14ac:dyDescent="0.25">
      <c r="A503" s="2" t="s">
        <v>99</v>
      </c>
      <c r="B503">
        <v>0</v>
      </c>
      <c r="C503">
        <v>0</v>
      </c>
      <c r="D503">
        <v>0</v>
      </c>
      <c r="E503">
        <f t="shared" si="357"/>
        <v>0</v>
      </c>
    </row>
    <row r="504" spans="1:10" x14ac:dyDescent="0.25">
      <c r="A504" s="2" t="s">
        <v>100</v>
      </c>
      <c r="B504">
        <v>0</v>
      </c>
      <c r="C504">
        <v>0</v>
      </c>
      <c r="D504">
        <v>0</v>
      </c>
      <c r="E504">
        <f t="shared" si="357"/>
        <v>0</v>
      </c>
    </row>
    <row r="505" spans="1:10" x14ac:dyDescent="0.25">
      <c r="A505" s="2" t="s">
        <v>103</v>
      </c>
      <c r="B505">
        <v>0</v>
      </c>
      <c r="C505">
        <v>0</v>
      </c>
      <c r="D505">
        <v>0</v>
      </c>
      <c r="E505">
        <f t="shared" si="357"/>
        <v>0</v>
      </c>
    </row>
    <row r="506" spans="1:10" x14ac:dyDescent="0.25">
      <c r="A506" s="2" t="s">
        <v>111</v>
      </c>
      <c r="B506">
        <v>0</v>
      </c>
      <c r="C506">
        <v>0</v>
      </c>
      <c r="D506">
        <v>0</v>
      </c>
      <c r="E506">
        <f t="shared" si="357"/>
        <v>0</v>
      </c>
    </row>
    <row r="507" spans="1:10" x14ac:dyDescent="0.25">
      <c r="A507" s="7" t="s">
        <v>112</v>
      </c>
      <c r="B507" s="4">
        <v>0</v>
      </c>
      <c r="C507" s="5">
        <v>0</v>
      </c>
      <c r="D507" s="5">
        <v>3</v>
      </c>
      <c r="E507">
        <f t="shared" si="357"/>
        <v>3</v>
      </c>
      <c r="G507" s="4" t="s">
        <v>128</v>
      </c>
      <c r="H507" s="4"/>
      <c r="I507" s="4"/>
      <c r="J507" s="4"/>
    </row>
    <row r="508" spans="1:10" x14ac:dyDescent="0.25">
      <c r="A508" s="2" t="s">
        <v>129</v>
      </c>
      <c r="B508">
        <v>0</v>
      </c>
      <c r="C508" s="5">
        <v>4</v>
      </c>
      <c r="D508" s="5">
        <v>3</v>
      </c>
      <c r="E508">
        <f t="shared" si="357"/>
        <v>7</v>
      </c>
    </row>
    <row r="509" spans="1:10" x14ac:dyDescent="0.25">
      <c r="A509" s="2" t="s">
        <v>134</v>
      </c>
      <c r="B509">
        <v>0</v>
      </c>
      <c r="C509" s="5">
        <v>0</v>
      </c>
      <c r="D509" s="5">
        <v>2</v>
      </c>
      <c r="E509">
        <f t="shared" ref="E509" si="358">SUM(C509:D509)</f>
        <v>2</v>
      </c>
    </row>
  </sheetData>
  <sortState ref="A5:D6">
    <sortCondition ref="A5:A6"/>
  </sortState>
  <phoneticPr fontId="2" type="noConversion"/>
  <pageMargins left="0.75" right="0.75" top="1" bottom="0.6" header="0.5" footer="0.5"/>
  <pageSetup orientation="portrait" r:id="rId1"/>
  <headerFooter alignWithMargins="0"/>
  <rowBreaks count="12" manualBreakCount="12">
    <brk id="84" max="16383" man="1"/>
    <brk id="114" max="16383" man="1"/>
    <brk id="144" max="16383" man="1"/>
    <brk id="174" max="16383" man="1"/>
    <brk id="204" max="16383" man="1"/>
    <brk id="234" max="16383" man="1"/>
    <brk id="264" max="16383" man="1"/>
    <brk id="294" max="16383" man="1"/>
    <brk id="324" max="16383" man="1"/>
    <brk id="354" max="16383" man="1"/>
    <brk id="384" max="16383" man="1"/>
    <brk id="414" max="16383" man="1"/>
  </rowBreaks>
  <ignoredErrors>
    <ignoredError sqref="E87:E105 K87:K105 E135 E117:E134 E147:E165 E177:E195 E207:E225 K207:K225 E237:E255 K237:K255 E267:E285 K267:K285 E297:E3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36</vt:i4>
      </vt:variant>
      <vt:variant>
        <vt:lpstr>Named Ranges</vt:lpstr>
      </vt:variant>
      <vt:variant>
        <vt:i4>1</vt:i4>
      </vt:variant>
    </vt:vector>
  </HeadingPairs>
  <TitlesOfParts>
    <vt:vector size="38" baseType="lpstr">
      <vt:lpstr>Data</vt:lpstr>
      <vt:lpstr>NOTES</vt:lpstr>
      <vt:lpstr>Liberal Arts and Sciences</vt:lpstr>
      <vt:lpstr>LAS TOTAL HC</vt:lpstr>
      <vt:lpstr>Undergrad Totals</vt:lpstr>
      <vt:lpstr>GradTotals</vt:lpstr>
      <vt:lpstr>ATHTotals</vt:lpstr>
      <vt:lpstr>BIO Headcount</vt:lpstr>
      <vt:lpstr>BioUGradCount</vt:lpstr>
      <vt:lpstr>BioGradCounts</vt:lpstr>
      <vt:lpstr>ChemUGradTotals</vt:lpstr>
      <vt:lpstr>BiochemUGradTotals</vt:lpstr>
      <vt:lpstr>COM Headcount</vt:lpstr>
      <vt:lpstr>CommUGradTotals</vt:lpstr>
      <vt:lpstr>CommGradTotals</vt:lpstr>
      <vt:lpstr>CSC Headcount</vt:lpstr>
      <vt:lpstr>CSCUGradTotals</vt:lpstr>
      <vt:lpstr>CSCGradTotals</vt:lpstr>
      <vt:lpstr>DATTotals</vt:lpstr>
      <vt:lpstr>ENG Headcount</vt:lpstr>
      <vt:lpstr>EngUGradTotals</vt:lpstr>
      <vt:lpstr>EngGradTotals</vt:lpstr>
      <vt:lpstr>EXRTotals</vt:lpstr>
      <vt:lpstr>HIS Headcount</vt:lpstr>
      <vt:lpstr>HistUGradTotals</vt:lpstr>
      <vt:lpstr>HistGradTotals</vt:lpstr>
      <vt:lpstr>ISSTotals</vt:lpstr>
      <vt:lpstr>LIS Headcount</vt:lpstr>
      <vt:lpstr>LISUGradCount</vt:lpstr>
      <vt:lpstr>LNTGradTotals</vt:lpstr>
      <vt:lpstr>MathUGradTotals</vt:lpstr>
      <vt:lpstr>MLSUGradTotals</vt:lpstr>
      <vt:lpstr>PHI Counts</vt:lpstr>
      <vt:lpstr>PsychUGradTot</vt:lpstr>
      <vt:lpstr>SOATotals</vt:lpstr>
      <vt:lpstr>THETotals</vt:lpstr>
      <vt:lpstr>VArtsTotals</vt:lpstr>
      <vt:lpstr>Data!Print_Area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rgill03s</dc:creator>
  <cp:lastModifiedBy>Jones, Robert J</cp:lastModifiedBy>
  <cp:lastPrinted>2019-10-01T13:58:06Z</cp:lastPrinted>
  <dcterms:created xsi:type="dcterms:W3CDTF">2004-10-11T20:08:01Z</dcterms:created>
  <dcterms:modified xsi:type="dcterms:W3CDTF">2021-12-20T19:20:01Z</dcterms:modified>
</cp:coreProperties>
</file>